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с-ные отчеты  22\2кв-л\0503117\"/>
    </mc:Choice>
  </mc:AlternateContent>
  <xr:revisionPtr revIDLastSave="0" documentId="13_ncr:1_{5A215245-6706-49E6-86B6-93A6E9240417}" xr6:coauthVersionLast="36" xr6:coauthVersionMax="36" xr10:uidLastSave="{00000000-0000-0000-0000-000000000000}"/>
  <bookViews>
    <workbookView xWindow="0" yWindow="0" windowWidth="21450" windowHeight="9495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21" i="1" l="1"/>
  <c r="E23" i="1"/>
  <c r="F28" i="1"/>
  <c r="E28" i="1"/>
  <c r="F29" i="1"/>
  <c r="F45" i="1"/>
  <c r="F46" i="1"/>
  <c r="F47" i="1"/>
  <c r="F48" i="1"/>
  <c r="F49" i="1"/>
  <c r="E45" i="1"/>
  <c r="E46" i="1"/>
  <c r="E47" i="1"/>
  <c r="D45" i="1"/>
  <c r="D46" i="1"/>
  <c r="D47" i="1"/>
  <c r="D48" i="1"/>
  <c r="F30" i="1" l="1"/>
  <c r="F80" i="1"/>
  <c r="F79" i="1" s="1"/>
  <c r="F78" i="1" s="1"/>
  <c r="F77" i="1" s="1"/>
  <c r="D78" i="1"/>
  <c r="D77" i="1" s="1"/>
  <c r="D79" i="1"/>
  <c r="E79" i="1"/>
  <c r="E78" i="1" s="1"/>
  <c r="E77" i="1" s="1"/>
  <c r="D71" i="1"/>
  <c r="D70" i="1" s="1"/>
  <c r="F72" i="1"/>
  <c r="F71" i="1" s="1"/>
  <c r="F70" i="1" s="1"/>
  <c r="E71" i="1"/>
  <c r="E70" i="1" s="1"/>
  <c r="E37" i="1"/>
  <c r="E62" i="1"/>
  <c r="F64" i="1"/>
  <c r="E67" i="1"/>
  <c r="E82" i="1"/>
  <c r="E81" i="1" s="1"/>
  <c r="F83" i="1"/>
  <c r="F82" i="1" s="1"/>
  <c r="F154" i="2" l="1"/>
  <c r="E153" i="2"/>
  <c r="E152" i="2" s="1"/>
  <c r="E151" i="2" s="1"/>
  <c r="D153" i="2"/>
  <c r="F153" i="2" s="1"/>
  <c r="D23" i="1"/>
  <c r="D22" i="1" s="1"/>
  <c r="D152" i="2" l="1"/>
  <c r="D37" i="1"/>
  <c r="D39" i="1"/>
  <c r="D41" i="1"/>
  <c r="D43" i="1"/>
  <c r="E52" i="1"/>
  <c r="D55" i="1"/>
  <c r="D66" i="1"/>
  <c r="D60" i="1" s="1"/>
  <c r="D75" i="1"/>
  <c r="D74" i="1" s="1"/>
  <c r="D73" i="1" s="1"/>
  <c r="D85" i="1"/>
  <c r="D84" i="1" s="1"/>
  <c r="D81" i="1" s="1"/>
  <c r="E90" i="1"/>
  <c r="E93" i="1"/>
  <c r="D90" i="1"/>
  <c r="D89" i="1" s="1"/>
  <c r="F152" i="2" l="1"/>
  <c r="D151" i="2"/>
  <c r="F151" i="2" s="1"/>
  <c r="D36" i="1"/>
  <c r="D35" i="1" s="1"/>
  <c r="D50" i="1"/>
  <c r="D95" i="1"/>
  <c r="D92" i="1" s="1"/>
  <c r="D21" i="1" l="1"/>
  <c r="F23" i="2"/>
  <c r="F24" i="2"/>
  <c r="F25" i="2"/>
  <c r="F29" i="2"/>
  <c r="F30" i="2"/>
  <c r="F36" i="2"/>
  <c r="F42" i="2"/>
  <c r="F49" i="2"/>
  <c r="F53" i="2"/>
  <c r="F54" i="2"/>
  <c r="F55" i="2"/>
  <c r="F61" i="2"/>
  <c r="F69" i="2"/>
  <c r="F70" i="2"/>
  <c r="F73" i="2"/>
  <c r="F81" i="2"/>
  <c r="F84" i="2"/>
  <c r="F89" i="2"/>
  <c r="F94" i="2"/>
  <c r="F102" i="2"/>
  <c r="F106" i="2"/>
  <c r="F111" i="2"/>
  <c r="F119" i="2"/>
  <c r="F126" i="2"/>
  <c r="F130" i="2"/>
  <c r="F137" i="2"/>
  <c r="F138" i="2"/>
  <c r="F142" i="2"/>
  <c r="F146" i="2"/>
  <c r="F150" i="2"/>
  <c r="F160" i="2"/>
  <c r="F165" i="2"/>
  <c r="F173" i="2"/>
  <c r="F181" i="2"/>
  <c r="F189" i="2"/>
  <c r="F197" i="2"/>
  <c r="D22" i="2"/>
  <c r="D28" i="2"/>
  <c r="E35" i="2"/>
  <c r="E34" i="2" s="1"/>
  <c r="E33" i="2" s="1"/>
  <c r="E32" i="2" s="1"/>
  <c r="E31" i="2" s="1"/>
  <c r="D35" i="2"/>
  <c r="D34" i="2" s="1"/>
  <c r="D41" i="2"/>
  <c r="D40" i="2" s="1"/>
  <c r="E48" i="2"/>
  <c r="E47" i="2" s="1"/>
  <c r="E46" i="2" s="1"/>
  <c r="D48" i="2"/>
  <c r="D52" i="2"/>
  <c r="D60" i="2"/>
  <c r="D59" i="2" s="1"/>
  <c r="D58" i="2" s="1"/>
  <c r="D80" i="2"/>
  <c r="D79" i="2" s="1"/>
  <c r="D78" i="2" s="1"/>
  <c r="D83" i="2"/>
  <c r="D82" i="2" s="1"/>
  <c r="D88" i="2"/>
  <c r="F88" i="2" s="1"/>
  <c r="D93" i="2"/>
  <c r="D92" i="2" s="1"/>
  <c r="D91" i="2" s="1"/>
  <c r="D90" i="2" s="1"/>
  <c r="D105" i="2"/>
  <c r="F105" i="2" s="1"/>
  <c r="D110" i="2"/>
  <c r="D109" i="2" s="1"/>
  <c r="D108" i="2" s="1"/>
  <c r="D107" i="2" s="1"/>
  <c r="E118" i="2"/>
  <c r="E117" i="2" s="1"/>
  <c r="E116" i="2" s="1"/>
  <c r="E115" i="2" s="1"/>
  <c r="E114" i="2" s="1"/>
  <c r="E113" i="2" s="1"/>
  <c r="D118" i="2"/>
  <c r="F118" i="2" s="1"/>
  <c r="D125" i="2"/>
  <c r="D145" i="2"/>
  <c r="D144" i="2" s="1"/>
  <c r="D149" i="2"/>
  <c r="D148" i="2" s="1"/>
  <c r="D159" i="2"/>
  <c r="D158" i="2" s="1"/>
  <c r="D164" i="2"/>
  <c r="F164" i="2" s="1"/>
  <c r="D172" i="2"/>
  <c r="D171" i="2" s="1"/>
  <c r="D170" i="2" s="1"/>
  <c r="D169" i="2" s="1"/>
  <c r="D168" i="2" s="1"/>
  <c r="D167" i="2" s="1"/>
  <c r="D166" i="2" s="1"/>
  <c r="D188" i="2"/>
  <c r="D196" i="2"/>
  <c r="D195" i="2" s="1"/>
  <c r="D194" i="2" s="1"/>
  <c r="D193" i="2" s="1"/>
  <c r="D192" i="2" s="1"/>
  <c r="D191" i="2" s="1"/>
  <c r="D190" i="2" s="1"/>
  <c r="E68" i="2"/>
  <c r="E67" i="2" s="1"/>
  <c r="D68" i="2"/>
  <c r="D72" i="2"/>
  <c r="E72" i="2"/>
  <c r="E71" i="2" s="1"/>
  <c r="F32" i="1"/>
  <c r="F33" i="1"/>
  <c r="F34" i="1"/>
  <c r="F38" i="1"/>
  <c r="F40" i="1"/>
  <c r="F42" i="1"/>
  <c r="F44" i="1"/>
  <c r="F53" i="1"/>
  <c r="F54" i="1"/>
  <c r="F58" i="1"/>
  <c r="F59" i="1"/>
  <c r="F63" i="1"/>
  <c r="F65" i="1"/>
  <c r="F68" i="1"/>
  <c r="F69" i="1"/>
  <c r="F76" i="1"/>
  <c r="F84" i="1"/>
  <c r="F85" i="1"/>
  <c r="F86" i="1"/>
  <c r="F90" i="1"/>
  <c r="F91" i="1"/>
  <c r="F93" i="1"/>
  <c r="F94" i="1"/>
  <c r="F96" i="1"/>
  <c r="F99" i="1"/>
  <c r="F27" i="1"/>
  <c r="F25" i="1"/>
  <c r="F26" i="1"/>
  <c r="E196" i="2"/>
  <c r="E195" i="2" s="1"/>
  <c r="F62" i="1"/>
  <c r="E95" i="1"/>
  <c r="F95" i="1" s="1"/>
  <c r="E98" i="1"/>
  <c r="E97" i="1" s="1"/>
  <c r="D98" i="1"/>
  <c r="D97" i="1" s="1"/>
  <c r="D88" i="1" s="1"/>
  <c r="D87" i="1" s="1"/>
  <c r="F52" i="1"/>
  <c r="F81" i="1"/>
  <c r="D180" i="2"/>
  <c r="D19" i="1" l="1"/>
  <c r="F195" i="2"/>
  <c r="F48" i="2"/>
  <c r="F196" i="2"/>
  <c r="D104" i="2"/>
  <c r="D103" i="2" s="1"/>
  <c r="F103" i="2" s="1"/>
  <c r="D47" i="2"/>
  <c r="D46" i="2" s="1"/>
  <c r="F46" i="2"/>
  <c r="F40" i="2"/>
  <c r="D39" i="2"/>
  <c r="F158" i="2"/>
  <c r="D157" i="2"/>
  <c r="D57" i="2"/>
  <c r="F34" i="2"/>
  <c r="D33" i="2"/>
  <c r="F159" i="2"/>
  <c r="F41" i="2"/>
  <c r="F35" i="2"/>
  <c r="D163" i="2"/>
  <c r="D87" i="2"/>
  <c r="D51" i="2"/>
  <c r="D27" i="2"/>
  <c r="D26" i="2" s="1"/>
  <c r="D21" i="2"/>
  <c r="E66" i="2"/>
  <c r="F68" i="2"/>
  <c r="D67" i="2"/>
  <c r="F67" i="2" s="1"/>
  <c r="F72" i="2"/>
  <c r="D71" i="2"/>
  <c r="D117" i="2"/>
  <c r="D124" i="2"/>
  <c r="D143" i="2"/>
  <c r="D147" i="2"/>
  <c r="D179" i="2"/>
  <c r="E194" i="2"/>
  <c r="D187" i="2"/>
  <c r="F97" i="1"/>
  <c r="F98" i="1"/>
  <c r="E31" i="1"/>
  <c r="F31" i="1" s="1"/>
  <c r="F67" i="1"/>
  <c r="E80" i="2"/>
  <c r="F80" i="2" s="1"/>
  <c r="D136" i="2"/>
  <c r="D129" i="2"/>
  <c r="D141" i="2"/>
  <c r="E52" i="2"/>
  <c r="F52" i="2" s="1"/>
  <c r="E110" i="2"/>
  <c r="F110" i="2" s="1"/>
  <c r="E129" i="2"/>
  <c r="E128" i="2" s="1"/>
  <c r="E127" i="2" s="1"/>
  <c r="E172" i="2"/>
  <c r="F172" i="2" s="1"/>
  <c r="F56" i="1"/>
  <c r="F47" i="2" l="1"/>
  <c r="F104" i="2"/>
  <c r="D20" i="2"/>
  <c r="F87" i="2"/>
  <c r="D86" i="2"/>
  <c r="D32" i="2"/>
  <c r="F33" i="2"/>
  <c r="D56" i="2"/>
  <c r="D156" i="2"/>
  <c r="F157" i="2"/>
  <c r="D38" i="2"/>
  <c r="F39" i="2"/>
  <c r="D50" i="2"/>
  <c r="F163" i="2"/>
  <c r="D162" i="2"/>
  <c r="F71" i="2"/>
  <c r="D66" i="2"/>
  <c r="E79" i="2"/>
  <c r="E109" i="2"/>
  <c r="F117" i="2"/>
  <c r="D116" i="2"/>
  <c r="D123" i="2"/>
  <c r="F129" i="2"/>
  <c r="D128" i="2"/>
  <c r="D135" i="2"/>
  <c r="D140" i="2"/>
  <c r="E171" i="2"/>
  <c r="D178" i="2"/>
  <c r="F194" i="2"/>
  <c r="E193" i="2"/>
  <c r="D186" i="2"/>
  <c r="E22" i="2"/>
  <c r="F22" i="2" s="1"/>
  <c r="E125" i="2"/>
  <c r="F125" i="2" s="1"/>
  <c r="E145" i="2"/>
  <c r="F145" i="2" s="1"/>
  <c r="F38" i="2" l="1"/>
  <c r="D37" i="2"/>
  <c r="F37" i="2" s="1"/>
  <c r="F156" i="2"/>
  <c r="F32" i="2"/>
  <c r="D31" i="2"/>
  <c r="F31" i="2" s="1"/>
  <c r="E124" i="2"/>
  <c r="E123" i="2" s="1"/>
  <c r="E122" i="2" s="1"/>
  <c r="E121" i="2" s="1"/>
  <c r="E120" i="2" s="1"/>
  <c r="F162" i="2"/>
  <c r="D161" i="2"/>
  <c r="F161" i="2" s="1"/>
  <c r="D45" i="2"/>
  <c r="F86" i="2"/>
  <c r="D85" i="2"/>
  <c r="F85" i="2" s="1"/>
  <c r="D19" i="2"/>
  <c r="F66" i="2"/>
  <c r="D65" i="2"/>
  <c r="F79" i="2"/>
  <c r="E78" i="2"/>
  <c r="F78" i="2" s="1"/>
  <c r="F109" i="2"/>
  <c r="E108" i="2"/>
  <c r="E107" i="2" s="1"/>
  <c r="F116" i="2"/>
  <c r="D115" i="2"/>
  <c r="F124" i="2"/>
  <c r="F123" i="2"/>
  <c r="F128" i="2"/>
  <c r="D127" i="2"/>
  <c r="D134" i="2"/>
  <c r="D139" i="2"/>
  <c r="E144" i="2"/>
  <c r="E170" i="2"/>
  <c r="F171" i="2"/>
  <c r="D177" i="2"/>
  <c r="F193" i="2"/>
  <c r="E192" i="2"/>
  <c r="D185" i="2"/>
  <c r="E75" i="1"/>
  <c r="F75" i="1" s="1"/>
  <c r="E101" i="2"/>
  <c r="E100" i="2" s="1"/>
  <c r="E99" i="2" s="1"/>
  <c r="E98" i="2" s="1"/>
  <c r="E149" i="2"/>
  <c r="F149" i="2" s="1"/>
  <c r="D133" i="2" l="1"/>
  <c r="D18" i="2"/>
  <c r="D44" i="2"/>
  <c r="D43" i="2" s="1"/>
  <c r="D155" i="2"/>
  <c r="F155" i="2" s="1"/>
  <c r="D64" i="2"/>
  <c r="F108" i="2"/>
  <c r="F115" i="2"/>
  <c r="D114" i="2"/>
  <c r="F127" i="2"/>
  <c r="D122" i="2"/>
  <c r="F144" i="2"/>
  <c r="E143" i="2"/>
  <c r="F143" i="2" s="1"/>
  <c r="E148" i="2"/>
  <c r="E169" i="2"/>
  <c r="F170" i="2"/>
  <c r="D176" i="2"/>
  <c r="F192" i="2"/>
  <c r="E191" i="2"/>
  <c r="D184" i="2"/>
  <c r="E180" i="2"/>
  <c r="E188" i="2"/>
  <c r="E136" i="2"/>
  <c r="E141" i="2"/>
  <c r="D101" i="2"/>
  <c r="F101" i="2" s="1"/>
  <c r="D77" i="2"/>
  <c r="E93" i="2"/>
  <c r="E83" i="2"/>
  <c r="E51" i="2"/>
  <c r="F51" i="2" s="1"/>
  <c r="E60" i="2"/>
  <c r="E28" i="2"/>
  <c r="E24" i="1"/>
  <c r="F37" i="1"/>
  <c r="E39" i="1"/>
  <c r="F39" i="1" s="1"/>
  <c r="E41" i="1"/>
  <c r="F41" i="1" s="1"/>
  <c r="E43" i="1"/>
  <c r="F43" i="1" s="1"/>
  <c r="E51" i="1"/>
  <c r="F51" i="1" s="1"/>
  <c r="E57" i="1"/>
  <c r="F57" i="1" s="1"/>
  <c r="E61" i="1"/>
  <c r="F61" i="1" s="1"/>
  <c r="E66" i="1"/>
  <c r="F66" i="1" s="1"/>
  <c r="E74" i="1"/>
  <c r="E89" i="1"/>
  <c r="F89" i="1" s="1"/>
  <c r="E92" i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E59" i="2" l="1"/>
  <c r="F59" i="2" s="1"/>
  <c r="F60" i="2"/>
  <c r="D132" i="2"/>
  <c r="D131" i="2" s="1"/>
  <c r="E27" i="2"/>
  <c r="F27" i="2" s="1"/>
  <c r="F28" i="2"/>
  <c r="D17" i="2"/>
  <c r="D16" i="2" s="1"/>
  <c r="D63" i="2"/>
  <c r="E82" i="2"/>
  <c r="F82" i="2" s="1"/>
  <c r="F83" i="2"/>
  <c r="D76" i="2"/>
  <c r="D75" i="2" s="1"/>
  <c r="D74" i="2" s="1"/>
  <c r="E92" i="2"/>
  <c r="F92" i="2" s="1"/>
  <c r="F93" i="2"/>
  <c r="D100" i="2"/>
  <c r="F107" i="2"/>
  <c r="E97" i="2"/>
  <c r="F114" i="2"/>
  <c r="D113" i="2"/>
  <c r="F113" i="2" s="1"/>
  <c r="D121" i="2"/>
  <c r="F122" i="2"/>
  <c r="E135" i="2"/>
  <c r="F135" i="2" s="1"/>
  <c r="F136" i="2"/>
  <c r="E140" i="2"/>
  <c r="F140" i="2" s="1"/>
  <c r="F141" i="2"/>
  <c r="F148" i="2"/>
  <c r="E147" i="2"/>
  <c r="F147" i="2" s="1"/>
  <c r="E168" i="2"/>
  <c r="F169" i="2"/>
  <c r="E179" i="2"/>
  <c r="F179" i="2" s="1"/>
  <c r="F180" i="2"/>
  <c r="D175" i="2"/>
  <c r="E187" i="2"/>
  <c r="F187" i="2" s="1"/>
  <c r="F188" i="2"/>
  <c r="F191" i="2"/>
  <c r="E190" i="2"/>
  <c r="F190" i="2" s="1"/>
  <c r="D183" i="2"/>
  <c r="D18" i="3"/>
  <c r="D12" i="3" s="1"/>
  <c r="F24" i="1"/>
  <c r="F23" i="1"/>
  <c r="E73" i="1"/>
  <c r="F74" i="1"/>
  <c r="F92" i="1"/>
  <c r="E88" i="1"/>
  <c r="F88" i="1" s="1"/>
  <c r="E18" i="3"/>
  <c r="E12" i="3" s="1"/>
  <c r="E50" i="2"/>
  <c r="F50" i="2" s="1"/>
  <c r="E55" i="1"/>
  <c r="F55" i="1" s="1"/>
  <c r="E60" i="1"/>
  <c r="F60" i="1" s="1"/>
  <c r="E21" i="2"/>
  <c r="F21" i="2" s="1"/>
  <c r="E58" i="2"/>
  <c r="F58" i="2" s="1"/>
  <c r="E77" i="2"/>
  <c r="F77" i="2" s="1"/>
  <c r="E178" i="2"/>
  <c r="F178" i="2" s="1"/>
  <c r="E186" i="2"/>
  <c r="F186" i="2" s="1"/>
  <c r="E36" i="1"/>
  <c r="E26" i="2" l="1"/>
  <c r="F26" i="2" s="1"/>
  <c r="E134" i="2"/>
  <c r="E139" i="2"/>
  <c r="F139" i="2" s="1"/>
  <c r="E91" i="2"/>
  <c r="F91" i="2" s="1"/>
  <c r="F73" i="1"/>
  <c r="F134" i="2"/>
  <c r="E133" i="2"/>
  <c r="E132" i="2" s="1"/>
  <c r="E131" i="2" s="1"/>
  <c r="E45" i="2"/>
  <c r="D62" i="2"/>
  <c r="F100" i="2"/>
  <c r="D99" i="2"/>
  <c r="E96" i="2"/>
  <c r="D120" i="2"/>
  <c r="F121" i="2"/>
  <c r="E167" i="2"/>
  <c r="F168" i="2"/>
  <c r="D174" i="2"/>
  <c r="D182" i="2"/>
  <c r="E35" i="1"/>
  <c r="F35" i="1" s="1"/>
  <c r="F36" i="1"/>
  <c r="E90" i="2"/>
  <c r="F90" i="2" s="1"/>
  <c r="E50" i="1"/>
  <c r="F50" i="1" s="1"/>
  <c r="E20" i="2"/>
  <c r="F20" i="2" s="1"/>
  <c r="E57" i="2"/>
  <c r="F57" i="2" s="1"/>
  <c r="E65" i="2"/>
  <c r="F65" i="2" s="1"/>
  <c r="E177" i="2"/>
  <c r="F177" i="2" s="1"/>
  <c r="E185" i="2"/>
  <c r="F185" i="2" s="1"/>
  <c r="E22" i="1"/>
  <c r="E87" i="1"/>
  <c r="F87" i="1" s="1"/>
  <c r="F20" i="1" l="1"/>
  <c r="F133" i="2"/>
  <c r="F45" i="2"/>
  <c r="E44" i="2"/>
  <c r="F99" i="2"/>
  <c r="D98" i="2"/>
  <c r="E95" i="2"/>
  <c r="F120" i="2"/>
  <c r="D112" i="2"/>
  <c r="E166" i="2"/>
  <c r="F166" i="2" s="1"/>
  <c r="F167" i="2"/>
  <c r="F22" i="1"/>
  <c r="E76" i="2"/>
  <c r="E19" i="2"/>
  <c r="F19" i="2" s="1"/>
  <c r="E56" i="2"/>
  <c r="E64" i="2"/>
  <c r="F64" i="2" s="1"/>
  <c r="F132" i="2"/>
  <c r="E176" i="2"/>
  <c r="F176" i="2" s="1"/>
  <c r="E184" i="2"/>
  <c r="F184" i="2" s="1"/>
  <c r="F44" i="2" l="1"/>
  <c r="E43" i="2"/>
  <c r="F56" i="2"/>
  <c r="E75" i="2"/>
  <c r="F75" i="2" s="1"/>
  <c r="F76" i="2"/>
  <c r="D97" i="2"/>
  <c r="F98" i="2"/>
  <c r="E18" i="2"/>
  <c r="F18" i="2" s="1"/>
  <c r="E19" i="1"/>
  <c r="E63" i="2"/>
  <c r="F63" i="2" s="1"/>
  <c r="F131" i="2"/>
  <c r="E175" i="2"/>
  <c r="F175" i="2" s="1"/>
  <c r="E183" i="2"/>
  <c r="F183" i="2" s="1"/>
  <c r="F43" i="2" l="1"/>
  <c r="E74" i="2"/>
  <c r="F74" i="2" s="1"/>
  <c r="D96" i="2"/>
  <c r="F97" i="2"/>
  <c r="F19" i="1"/>
  <c r="E17" i="2"/>
  <c r="E16" i="2" s="1"/>
  <c r="E62" i="2"/>
  <c r="F62" i="2" s="1"/>
  <c r="E112" i="2"/>
  <c r="F112" i="2" s="1"/>
  <c r="E174" i="2"/>
  <c r="F174" i="2" s="1"/>
  <c r="E182" i="2"/>
  <c r="F182" i="2" l="1"/>
  <c r="E15" i="2"/>
  <c r="E13" i="2"/>
  <c r="F16" i="2"/>
  <c r="F17" i="2"/>
  <c r="D95" i="2"/>
  <c r="F96" i="2"/>
  <c r="D13" i="2" l="1"/>
  <c r="D199" i="2" s="1"/>
  <c r="D15" i="2"/>
  <c r="F15" i="2" s="1"/>
  <c r="F95" i="2"/>
  <c r="E199" i="2"/>
  <c r="F13" i="2" l="1"/>
</calcChain>
</file>

<file path=xl/sharedStrings.xml><?xml version="1.0" encoding="utf-8"?>
<sst xmlns="http://schemas.openxmlformats.org/spreadsheetml/2006/main" count="930" uniqueCount="531">
  <si>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</si>
  <si>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</si>
  <si>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</si>
  <si>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</si>
  <si>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</si>
  <si>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</si>
  <si>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</si>
  <si>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</si>
  <si>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</si>
  <si>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</si>
  <si>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</si>
  <si>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</si>
  <si>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</si>
  <si>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</si>
  <si>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</si>
  <si>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</si>
  <si>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</si>
  <si>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</si>
  <si>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</si>
  <si>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</si>
  <si>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</si>
  <si>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</si>
  <si>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</si>
  <si>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</si>
  <si>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</si>
  <si>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</si>
  <si>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</si>
  <si>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</si>
  <si>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</si>
  <si>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</si>
  <si>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</si>
  <si>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</si>
  <si>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</si>
  <si>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</si>
  <si>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</si>
  <si>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</si>
  <si>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</si>
  <si>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</si>
  <si>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</si>
  <si>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</si>
  <si>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</si>
  <si>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</si>
  <si>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</si>
  <si>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</si>
  <si>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</si>
  <si>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</si>
  <si>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</si>
  <si>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</si>
  <si>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</si>
  <si>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</si>
  <si>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</si>
  <si>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</si>
  <si>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</si>
  <si>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</si>
  <si>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</si>
  <si>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</si>
  <si>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</si>
  <si>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</si>
  <si>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</si>
  <si>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</si>
  <si>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</si>
  <si>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</si>
  <si>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</si>
  <si>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</si>
  <si>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</si>
  <si>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</si>
  <si>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</si>
  <si>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</si>
  <si>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</si>
  <si>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</si>
  <si>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</si>
  <si>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</si>
  <si>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</si>
  <si>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</si>
  <si>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</si>
  <si>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</si>
  <si>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</si>
  <si>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</si>
  <si>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</si>
  <si>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</si>
  <si>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</si>
  <si>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</si>
  <si>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</si>
  <si>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</si>
  <si>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</si>
  <si>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</si>
  <si>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</si>
  <si>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</si>
  <si>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</si>
  <si>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</si>
  <si>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</si>
  <si>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</si>
  <si>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</si>
  <si>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</si>
  <si>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</si>
  <si>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</si>
  <si>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</si>
  <si>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</si>
  <si>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</si>
  <si>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</si>
  <si>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</si>
  <si>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</si>
  <si>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</si>
  <si>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</si>
  <si>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</si>
  <si>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</si>
  <si>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</si>
  <si>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</si>
  <si>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</si>
  <si>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</si>
  <si>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</si>
  <si>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</si>
  <si>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</si>
  <si>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</si>
  <si>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</si>
  <si>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</si>
  <si>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</si>
  <si>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</si>
  <si>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</si>
  <si>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</si>
  <si>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</si>
  <si>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</si>
  <si>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</si>
  <si>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</si>
  <si>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</si>
  <si>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</si>
  <si>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</si>
  <si>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</si>
  <si>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</si>
  <si>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</si>
  <si>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</si>
  <si>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</si>
  <si>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</si>
  <si>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</si>
  <si>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</si>
  <si>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</si>
  <si>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</si>
  <si>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</si>
  <si>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</si>
  <si>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</si>
  <si>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</si>
  <si>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</si>
  <si>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</si>
  <si>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</si>
  <si>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</si>
  <si>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</si>
  <si>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</si>
  <si>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</si>
  <si>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</si>
  <si>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</si>
  <si>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</si>
  <si>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</si>
  <si>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</si>
  <si>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</si>
  <si>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</si>
  <si>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</si>
  <si>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</si>
  <si>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</si>
  <si>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</si>
  <si>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</si>
  <si>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</si>
  <si>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</si>
  <si>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</si>
  <si>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</si>
  <si>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</si>
  <si>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</si>
  <si>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</si>
  <si>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</si>
  <si>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</si>
  <si>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</si>
  <si>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</si>
  <si>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</si>
  <si>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</si>
  <si>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</si>
  <si>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</si>
  <si>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</si>
  <si>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</si>
  <si>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</si>
  <si>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</si>
  <si>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</si>
  <si>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</si>
  <si>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</si>
  <si>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</si>
  <si>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</si>
  <si>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</si>
  <si>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</si>
  <si>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</si>
  <si>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</si>
  <si>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</si>
  <si>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</si>
  <si>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</si>
  <si>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</si>
  <si>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</si>
  <si>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</si>
  <si>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</si>
  <si>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</si>
  <si>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</si>
  <si>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</si>
  <si>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</si>
  <si>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</si>
  <si>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</si>
  <si>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</si>
  <si>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</si>
  <si>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</si>
  <si>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</si>
  <si>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</si>
  <si>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</si>
  <si>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</si>
  <si>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</si>
  <si>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</si>
  <si>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</si>
  <si>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</si>
  <si>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</si>
  <si>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</si>
  <si>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</si>
  <si>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</si>
  <si>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</si>
  <si>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</si>
  <si>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</si>
  <si>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</si>
  <si>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</si>
  <si>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</si>
  <si>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</si>
  <si>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</si>
  <si>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</si>
  <si>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</si>
  <si>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</si>
  <si>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</si>
  <si>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</si>
  <si>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</si>
  <si>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</si>
  <si>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</si>
  <si>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</si>
  <si>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</si>
  <si>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</si>
  <si>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</si>
  <si>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</si>
  <si>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</si>
  <si>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</si>
  <si>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</si>
  <si>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</si>
  <si>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</si>
  <si>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</si>
  <si>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</si>
  <si>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</si>
  <si>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</si>
  <si>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</si>
  <si>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</si>
  <si>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</si>
  <si>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</si>
  <si>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</si>
  <si>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</si>
  <si>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</si>
  <si>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</si>
  <si>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</si>
  <si>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</si>
  <si>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</si>
  <si>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</si>
  <si>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</si>
  <si>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</si>
  <si>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</si>
  <si>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</si>
  <si>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</si>
  <si>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</si>
  <si>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</si>
  <si>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</si>
  <si>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</si>
  <si>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</si>
  <si>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</si>
  <si>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</si>
  <si>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</si>
  <si>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</si>
  <si>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</si>
  <si>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</si>
  <si>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</si>
  <si>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</si>
  <si>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</si>
  <si>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</si>
  <si>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</si>
  <si>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</si>
  <si>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</si>
  <si>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</si>
  <si>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</si>
  <si>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</si>
  <si>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</si>
  <si>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</si>
  <si>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</si>
  <si>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</si>
  <si>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</si>
  <si>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</si>
  <si>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</si>
  <si>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</si>
  <si>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</si>
  <si>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</si>
  <si>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</si>
  <si>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</si>
  <si>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</si>
  <si>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</si>
  <si>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</si>
  <si>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</si>
  <si>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</si>
  <si>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</si>
  <si>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</si>
  <si>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</si>
  <si>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</si>
  <si>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</si>
  <si>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</si>
  <si>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</si>
  <si>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</si>
  <si>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</si>
  <si>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</si>
  <si>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</si>
  <si>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</si>
  <si>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</si>
  <si>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</si>
  <si>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</si>
  <si>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</si>
  <si>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</si>
  <si>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</si>
  <si>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</si>
  <si>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</si>
  <si>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</si>
  <si>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</si>
  <si>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</si>
  <si>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</si>
  <si>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</si>
  <si>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</si>
  <si>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</si>
  <si>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</si>
  <si>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</si>
  <si>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</si>
  <si>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</si>
  <si>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</si>
  <si>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</si>
  <si>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</si>
  <si>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</si>
  <si>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</si>
  <si>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</si>
  <si>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</si>
  <si>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</si>
  <si>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</si>
  <si>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</si>
  <si>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</si>
  <si>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</si>
  <si>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</si>
  <si>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</si>
  <si>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</si>
  <si>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</si>
  <si>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</si>
  <si>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</si>
  <si>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</si>
  <si>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</si>
  <si>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</si>
  <si>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</si>
  <si>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</si>
  <si>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</si>
  <si>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</si>
  <si>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</si>
  <si>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</si>
  <si>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</si>
  <si>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</si>
  <si>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</si>
  <si>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</si>
  <si>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</si>
  <si>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</si>
  <si>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</si>
  <si>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</si>
  <si>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</si>
  <si>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</si>
  <si>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</si>
  <si>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</si>
  <si>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</si>
  <si>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</si>
  <si>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</si>
  <si>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</si>
  <si>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</si>
  <si>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</si>
  <si>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</si>
  <si>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</si>
  <si>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</si>
  <si>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</si>
  <si>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</si>
  <si>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</si>
  <si>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</si>
  <si>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</si>
  <si>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</si>
  <si>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</si>
  <si>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</si>
  <si>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</si>
  <si>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</si>
  <si>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</si>
  <si>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</si>
  <si>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</si>
  <si>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</si>
  <si>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</si>
  <si>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</si>
  <si>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</si>
  <si>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</si>
  <si>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</si>
  <si>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</si>
  <si>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</si>
  <si>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</si>
  <si>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</si>
  <si>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</si>
  <si>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</si>
  <si>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</si>
  <si>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</si>
  <si>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</si>
  <si>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</si>
  <si>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</si>
  <si>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</si>
  <si>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</si>
  <si>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</si>
  <si>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</si>
  <si>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</si>
  <si>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</si>
  <si>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</si>
  <si>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</si>
  <si>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</si>
  <si>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</si>
  <si>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</si>
  <si>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</si>
  <si>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</si>
  <si>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</si>
  <si>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</si>
  <si>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</si>
  <si>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</si>
  <si>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</si>
  <si>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</si>
  <si>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</si>
  <si>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</si>
  <si>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</si>
  <si>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</si>
  <si>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</si>
  <si>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</si>
  <si>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</si>
  <si>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</si>
  <si>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</si>
  <si>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</si>
  <si>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</si>
  <si>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</si>
  <si>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</si>
  <si>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</si>
  <si>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</si>
  <si>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</si>
  <si>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</si>
  <si>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</si>
  <si>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</si>
  <si>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</si>
  <si>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</si>
  <si>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</si>
  <si>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</si>
  <si>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</si>
  <si>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</si>
  <si>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</si>
  <si>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</si>
  <si>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</si>
  <si>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</si>
  <si>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</si>
  <si>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</si>
  <si>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</si>
  <si>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</si>
  <si>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</si>
  <si>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</si>
  <si>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</si>
  <si>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</si>
  <si>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</si>
  <si>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</si>
  <si>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</si>
  <si>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</si>
  <si>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</si>
  <si>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</si>
  <si>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</si>
  <si>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</si>
  <si>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</si>
  <si>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</si>
  <si>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</si>
  <si>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</si>
  <si>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</si>
  <si>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</si>
  <si>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</si>
  <si>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</si>
  <si>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</si>
  <si>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</si>
  <si>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</si>
  <si>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</si>
  <si>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</si>
  <si>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</si>
  <si>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</si>
  <si>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</si>
  <si>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</si>
  <si>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</si>
  <si>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</si>
  <si>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</si>
  <si>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</si>
  <si>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</si>
  <si>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</si>
  <si>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</si>
  <si>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</si>
  <si>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</si>
  <si>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</si>
  <si>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</si>
  <si>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</si>
  <si>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</si>
  <si>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</si>
  <si>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</si>
  <si>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</si>
  <si>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</si>
  <si>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</si>
  <si>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</si>
  <si>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</si>
  <si>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</si>
  <si>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</si>
  <si>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</si>
  <si>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</si>
  <si>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</si>
  <si>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 01  июля  2022 г.</t>
  </si>
  <si>
    <t xml:space="preserve">                  "11"   июля  2022  г.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</si>
  <si>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</si>
  <si>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</si>
  <si>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</si>
  <si>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</si>
  <si>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000 1 0503010012100110</t>
  </si>
  <si>
    <t>000 1 05030100110000110</t>
  </si>
  <si>
    <t>000 1 0503010010000110</t>
  </si>
  <si>
    <t>000 1 050300000000110</t>
  </si>
  <si>
    <t>000 1050000000000000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</si>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</sst>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8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164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164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6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164" fontId="8" fillId="0" borderId="23" xfId="0" applyNumberFormat="1" applyFont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6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0" fontId="17" fillId="0" borderId="47" xfId="1" applyNumberFormat="1" applyFont="1" applyFill="1" applyBorder="1" applyAlignment="1">
      <alignment horizontal="left" wrapText="1" readingOrder="1"/>
    </xf>
    <xf numFmtId="167" fontId="5" fillId="2" borderId="23" xfId="0" applyNumberFormat="1" applyFont="1" applyFill="1" applyBorder="1" applyAlignment="1" applyProtection="1">
      <alignment horizontal="right"/>
    </xf>
    <xf numFmtId="167" fontId="5" fillId="0" borderId="23" xfId="0" applyNumberFormat="1" applyFont="1" applyBorder="1" applyAlignment="1" applyProtection="1">
      <alignment horizontal="right"/>
    </xf>
    <xf numFmtId="167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167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8" fillId="0" borderId="47" xfId="1" applyFont="1" applyBorder="1" applyAlignment="1">
      <alignment horizontal="left" wrapText="1" readingOrder="1"/>
    </xf>
    <xf numFmtId="166" fontId="5" fillId="0" borderId="23" xfId="0" applyNumberFormat="1" applyFont="1" applyBorder="1" applyAlignment="1" applyProtection="1">
      <alignment horizontal="left" vertical="center" wrapText="1"/>
    </xf>
    <xf numFmtId="0" fontId="19" fillId="0" borderId="47" xfId="1" applyNumberFormat="1" applyFont="1" applyFill="1" applyBorder="1" applyAlignment="1">
      <alignment horizontal="left" wrapText="1" readingOrder="1"/>
    </xf>
    <xf numFmtId="0" fontId="18" fillId="0" borderId="47" xfId="1" applyNumberFormat="1" applyFont="1" applyFill="1" applyBorder="1" applyAlignment="1">
      <alignment horizontal="left" wrapText="1" readingOrder="1"/>
    </xf>
    <xf numFmtId="0" fontId="20" fillId="0" borderId="23" xfId="0" quotePrefix="1" applyNumberFormat="1" applyFont="1" applyBorder="1" applyAlignment="1">
      <alignment horizontal="left" wrapText="1"/>
    </xf>
    <xf numFmtId="49" fontId="2" fillId="0" borderId="31" xfId="0" applyNumberFormat="1" applyFont="1" applyBorder="1" applyAlignment="1" applyProtection="1">
      <alignment horizontal="center"/>
    </xf>
    <xf numFmtId="43" fontId="5" fillId="0" borderId="23" xfId="0" applyNumberFormat="1" applyFont="1" applyBorder="1" applyAlignment="1" applyProtection="1">
      <alignment horizontal="right"/>
    </xf>
    <xf numFmtId="166" fontId="3" fillId="0" borderId="30" xfId="0" applyNumberFormat="1" applyFont="1" applyBorder="1" applyAlignment="1" applyProtection="1">
      <alignment horizontal="left" wrapText="1"/>
    </xf>
    <xf numFmtId="0" fontId="17" fillId="2" borderId="47" xfId="1" applyNumberFormat="1" applyFont="1" applyFill="1" applyBorder="1" applyAlignment="1">
      <alignment horizontal="left" wrapText="1" readingOrder="1"/>
    </xf>
    <xf numFmtId="164" fontId="8" fillId="0" borderId="23" xfId="0" applyNumberFormat="1" applyFont="1" applyBorder="1" applyAlignment="1" applyProtection="1"/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showGridLines="0" topLeftCell="A2" workbookViewId="0">
      <selection activeCell="L17" sqref="L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66"/>
      <c r="B1" s="166"/>
      <c r="C1" s="166"/>
      <c r="D1" s="166"/>
      <c r="E1" s="2"/>
      <c r="F1" s="2"/>
    </row>
    <row r="2" spans="1:6" ht="16.899999999999999" customHeight="1" x14ac:dyDescent="0.25">
      <c r="A2" s="166" t="s">
        <v>0</v>
      </c>
      <c r="B2" s="166"/>
      <c r="C2" s="166"/>
      <c r="D2" s="16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67" t="s">
        <v>516</v>
      </c>
      <c r="B4" s="167"/>
      <c r="C4" s="167"/>
      <c r="D4" s="167"/>
      <c r="E4" s="3" t="s">
        <v>4</v>
      </c>
      <c r="F4" s="9">
        <v>44743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68" t="s">
        <v>12</v>
      </c>
      <c r="C6" s="169"/>
      <c r="D6" s="169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68" t="s">
        <v>447</v>
      </c>
      <c r="C7" s="170"/>
      <c r="D7" s="170"/>
      <c r="E7" s="170"/>
      <c r="F7" s="87" t="s">
        <v>16</v>
      </c>
    </row>
    <row r="8" spans="1:6" x14ac:dyDescent="0.2">
      <c r="A8" s="12" t="s">
        <v>480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66" t="s">
        <v>17</v>
      </c>
      <c r="B10" s="166"/>
      <c r="C10" s="166"/>
      <c r="D10" s="166"/>
      <c r="E10" s="1"/>
      <c r="F10" s="17"/>
    </row>
    <row r="11" spans="1:6" ht="4.1500000000000004" customHeight="1" x14ac:dyDescent="0.2">
      <c r="A11" s="160" t="s">
        <v>18</v>
      </c>
      <c r="B11" s="154" t="s">
        <v>19</v>
      </c>
      <c r="C11" s="154" t="s">
        <v>20</v>
      </c>
      <c r="D11" s="157" t="s">
        <v>21</v>
      </c>
      <c r="E11" s="157" t="s">
        <v>22</v>
      </c>
      <c r="F11" s="163" t="s">
        <v>23</v>
      </c>
    </row>
    <row r="12" spans="1:6" ht="3.6" customHeight="1" x14ac:dyDescent="0.2">
      <c r="A12" s="161"/>
      <c r="B12" s="155"/>
      <c r="C12" s="155"/>
      <c r="D12" s="158"/>
      <c r="E12" s="158"/>
      <c r="F12" s="164"/>
    </row>
    <row r="13" spans="1:6" ht="3" customHeight="1" x14ac:dyDescent="0.2">
      <c r="A13" s="161"/>
      <c r="B13" s="155"/>
      <c r="C13" s="155"/>
      <c r="D13" s="158"/>
      <c r="E13" s="158"/>
      <c r="F13" s="164"/>
    </row>
    <row r="14" spans="1:6" ht="3" customHeight="1" x14ac:dyDescent="0.2">
      <c r="A14" s="161"/>
      <c r="B14" s="155"/>
      <c r="C14" s="155"/>
      <c r="D14" s="158"/>
      <c r="E14" s="158"/>
      <c r="F14" s="164"/>
    </row>
    <row r="15" spans="1:6" ht="3" customHeight="1" x14ac:dyDescent="0.2">
      <c r="A15" s="161"/>
      <c r="B15" s="155"/>
      <c r="C15" s="155"/>
      <c r="D15" s="158"/>
      <c r="E15" s="158"/>
      <c r="F15" s="164"/>
    </row>
    <row r="16" spans="1:6" ht="3" customHeight="1" x14ac:dyDescent="0.2">
      <c r="A16" s="161"/>
      <c r="B16" s="155"/>
      <c r="C16" s="155"/>
      <c r="D16" s="158"/>
      <c r="E16" s="158"/>
      <c r="F16" s="164"/>
    </row>
    <row r="17" spans="1:6" ht="23.45" customHeight="1" x14ac:dyDescent="0.2">
      <c r="A17" s="162"/>
      <c r="B17" s="156"/>
      <c r="C17" s="156"/>
      <c r="D17" s="159"/>
      <c r="E17" s="159"/>
      <c r="F17" s="16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6" t="s">
        <v>27</v>
      </c>
      <c r="B19" s="24" t="s">
        <v>28</v>
      </c>
      <c r="C19" s="25" t="s">
        <v>29</v>
      </c>
      <c r="D19" s="61">
        <f>D21+D87</f>
        <v>12287100</v>
      </c>
      <c r="E19" s="62">
        <f>E21+E87</f>
        <v>4460316.45</v>
      </c>
      <c r="F19" s="61">
        <f>D19-E19</f>
        <v>7826783.5499999998</v>
      </c>
    </row>
    <row r="20" spans="1:6" x14ac:dyDescent="0.2">
      <c r="A20" s="77" t="s">
        <v>30</v>
      </c>
      <c r="B20" s="26"/>
      <c r="C20" s="27"/>
      <c r="D20" s="63"/>
      <c r="E20" s="63"/>
      <c r="F20" s="152">
        <f>D21-E21</f>
        <v>4612578.3600000003</v>
      </c>
    </row>
    <row r="21" spans="1:6" x14ac:dyDescent="0.2">
      <c r="A21" s="120" t="s">
        <v>31</v>
      </c>
      <c r="B21" s="121" t="s">
        <v>28</v>
      </c>
      <c r="C21" s="122" t="s">
        <v>32</v>
      </c>
      <c r="D21" s="123">
        <f>D22+D35+D50+D73+D81</f>
        <v>6500000</v>
      </c>
      <c r="E21" s="123">
        <f>E22+E35+E45+E50+E70+E73+E77+E81</f>
        <v>1887421.64</v>
      </c>
      <c r="F21" s="153"/>
    </row>
    <row r="22" spans="1:6" ht="14.25" customHeight="1" x14ac:dyDescent="0.2">
      <c r="A22" s="101" t="s">
        <v>33</v>
      </c>
      <c r="B22" s="125" t="s">
        <v>28</v>
      </c>
      <c r="C22" s="87" t="s">
        <v>397</v>
      </c>
      <c r="D22" s="61">
        <f>D23</f>
        <v>1477900</v>
      </c>
      <c r="E22" s="61">
        <f>E23</f>
        <v>628685.93999999994</v>
      </c>
      <c r="F22" s="100">
        <f t="shared" ref="F22:F26" si="0">D22-E22</f>
        <v>849214.06</v>
      </c>
    </row>
    <row r="23" spans="1:6" x14ac:dyDescent="0.2">
      <c r="A23" s="101" t="s">
        <v>34</v>
      </c>
      <c r="B23" s="125" t="s">
        <v>28</v>
      </c>
      <c r="C23" s="87" t="s">
        <v>398</v>
      </c>
      <c r="D23" s="61">
        <f>FIO+D31</f>
        <v>1477900</v>
      </c>
      <c r="E23" s="61">
        <f>E24+E28+E31</f>
        <v>628685.93999999994</v>
      </c>
      <c r="F23" s="61">
        <f t="shared" si="0"/>
        <v>849214.06</v>
      </c>
    </row>
    <row r="24" spans="1:6" ht="84" customHeight="1" x14ac:dyDescent="0.2">
      <c r="A24" s="126" t="s">
        <v>35</v>
      </c>
      <c r="B24" s="125" t="s">
        <v>28</v>
      </c>
      <c r="C24" s="87" t="s">
        <v>399</v>
      </c>
      <c r="D24" s="61">
        <v>1471900</v>
      </c>
      <c r="E24" s="90">
        <f>E25+E26+E27</f>
        <v>611290.85</v>
      </c>
      <c r="F24" s="61">
        <f t="shared" si="0"/>
        <v>860609.15</v>
      </c>
    </row>
    <row r="25" spans="1:6" ht="110.65" customHeight="1" x14ac:dyDescent="0.2">
      <c r="A25" s="126" t="s">
        <v>36</v>
      </c>
      <c r="B25" s="125" t="s">
        <v>28</v>
      </c>
      <c r="C25" s="87" t="s">
        <v>400</v>
      </c>
      <c r="D25" s="99">
        <v>0</v>
      </c>
      <c r="E25" s="61">
        <v>611126.80000000005</v>
      </c>
      <c r="F25" s="61">
        <f>D25-E25</f>
        <v>-611126.80000000005</v>
      </c>
    </row>
    <row r="26" spans="1:6" ht="91.5" customHeight="1" x14ac:dyDescent="0.2">
      <c r="A26" s="126" t="s">
        <v>38</v>
      </c>
      <c r="B26" s="125" t="s">
        <v>28</v>
      </c>
      <c r="C26" s="87" t="s">
        <v>401</v>
      </c>
      <c r="D26" s="99">
        <v>0</v>
      </c>
      <c r="E26" s="61">
        <v>9.7200000000000006</v>
      </c>
      <c r="F26" s="61">
        <f t="shared" si="0"/>
        <v>-9.7200000000000006</v>
      </c>
    </row>
    <row r="27" spans="1:6" ht="110.65" customHeight="1" x14ac:dyDescent="0.2">
      <c r="A27" s="126" t="s">
        <v>39</v>
      </c>
      <c r="B27" s="125" t="s">
        <v>28</v>
      </c>
      <c r="C27" s="87" t="s">
        <v>402</v>
      </c>
      <c r="D27" s="99">
        <v>0</v>
      </c>
      <c r="E27" s="61">
        <v>154.33000000000001</v>
      </c>
      <c r="F27" s="61">
        <f>D27-E27</f>
        <v>-154.33000000000001</v>
      </c>
    </row>
    <row r="28" spans="1:6" ht="120" customHeight="1" x14ac:dyDescent="0.2">
      <c r="A28" s="142" t="s">
        <v>530</v>
      </c>
      <c r="B28" s="125" t="s">
        <v>28</v>
      </c>
      <c r="C28" s="87" t="s">
        <v>529</v>
      </c>
      <c r="D28" s="99">
        <v>0</v>
      </c>
      <c r="E28" s="61">
        <f>E29+E30</f>
        <v>5621</v>
      </c>
      <c r="F28" s="61">
        <f>D28-E28</f>
        <v>-5621</v>
      </c>
    </row>
    <row r="29" spans="1:6" ht="159" customHeight="1" x14ac:dyDescent="0.2">
      <c r="A29" s="149" t="s">
        <v>528</v>
      </c>
      <c r="B29" s="125" t="s">
        <v>28</v>
      </c>
      <c r="C29" s="87" t="s">
        <v>527</v>
      </c>
      <c r="D29" s="99">
        <v>0</v>
      </c>
      <c r="E29" s="61">
        <v>5620.81</v>
      </c>
      <c r="F29" s="61">
        <f>D29-E29</f>
        <v>-5620.81</v>
      </c>
    </row>
    <row r="30" spans="1:6" ht="138" customHeight="1" x14ac:dyDescent="0.2">
      <c r="A30" s="150" t="s">
        <v>515</v>
      </c>
      <c r="B30" s="138" t="s">
        <v>28</v>
      </c>
      <c r="C30" s="139" t="s">
        <v>514</v>
      </c>
      <c r="D30" s="116">
        <v>0</v>
      </c>
      <c r="E30" s="90">
        <v>0.19</v>
      </c>
      <c r="F30" s="90">
        <f>D30-E30</f>
        <v>-0.19</v>
      </c>
    </row>
    <row r="31" spans="1:6" ht="49.15" customHeight="1" x14ac:dyDescent="0.2">
      <c r="A31" s="101" t="s">
        <v>40</v>
      </c>
      <c r="B31" s="125" t="s">
        <v>28</v>
      </c>
      <c r="C31" s="87" t="s">
        <v>403</v>
      </c>
      <c r="D31" s="61">
        <v>6000</v>
      </c>
      <c r="E31" s="61">
        <f>E32+E33+E34</f>
        <v>11774.09</v>
      </c>
      <c r="F31" s="61">
        <f t="shared" ref="F31:F94" si="1">D31-E31</f>
        <v>-5774.09</v>
      </c>
    </row>
    <row r="32" spans="1:6" ht="78.75" customHeight="1" x14ac:dyDescent="0.2">
      <c r="A32" s="101" t="s">
        <v>41</v>
      </c>
      <c r="B32" s="125" t="s">
        <v>28</v>
      </c>
      <c r="C32" s="87" t="s">
        <v>404</v>
      </c>
      <c r="D32" s="99">
        <v>0</v>
      </c>
      <c r="E32" s="61">
        <v>11434.82</v>
      </c>
      <c r="F32" s="61">
        <f t="shared" si="1"/>
        <v>-11434.82</v>
      </c>
    </row>
    <row r="33" spans="1:6" ht="55.5" customHeight="1" x14ac:dyDescent="0.2">
      <c r="A33" s="101" t="s">
        <v>42</v>
      </c>
      <c r="B33" s="125" t="s">
        <v>28</v>
      </c>
      <c r="C33" s="87" t="s">
        <v>405</v>
      </c>
      <c r="D33" s="99">
        <v>0</v>
      </c>
      <c r="E33" s="61">
        <v>306.77</v>
      </c>
      <c r="F33" s="61">
        <f t="shared" si="1"/>
        <v>-306.77</v>
      </c>
    </row>
    <row r="34" spans="1:6" ht="96.75" customHeight="1" x14ac:dyDescent="0.2">
      <c r="A34" s="127" t="s">
        <v>466</v>
      </c>
      <c r="B34" s="125" t="s">
        <v>28</v>
      </c>
      <c r="C34" s="87" t="s">
        <v>465</v>
      </c>
      <c r="D34" s="99">
        <v>0</v>
      </c>
      <c r="E34" s="61">
        <v>32.5</v>
      </c>
      <c r="F34" s="61">
        <f t="shared" si="1"/>
        <v>-32.5</v>
      </c>
    </row>
    <row r="35" spans="1:6" ht="36.950000000000003" customHeight="1" x14ac:dyDescent="0.2">
      <c r="A35" s="101" t="s">
        <v>43</v>
      </c>
      <c r="B35" s="125" t="s">
        <v>28</v>
      </c>
      <c r="C35" s="87" t="s">
        <v>406</v>
      </c>
      <c r="D35" s="61">
        <f>D36</f>
        <v>923000</v>
      </c>
      <c r="E35" s="61">
        <f>E36</f>
        <v>499832.01</v>
      </c>
      <c r="F35" s="61">
        <f t="shared" si="1"/>
        <v>423167.99</v>
      </c>
    </row>
    <row r="36" spans="1:6" ht="36.950000000000003" customHeight="1" x14ac:dyDescent="0.2">
      <c r="A36" s="101" t="s">
        <v>44</v>
      </c>
      <c r="B36" s="125" t="s">
        <v>28</v>
      </c>
      <c r="C36" s="87" t="s">
        <v>407</v>
      </c>
      <c r="D36" s="61">
        <f>D37+D39+D41+D43</f>
        <v>923000</v>
      </c>
      <c r="E36" s="61">
        <f>E37+E39+E41+E43</f>
        <v>499832.01</v>
      </c>
      <c r="F36" s="61">
        <f t="shared" si="1"/>
        <v>423167.99</v>
      </c>
    </row>
    <row r="37" spans="1:6" ht="84.75" customHeight="1" x14ac:dyDescent="0.2">
      <c r="A37" s="101" t="s">
        <v>45</v>
      </c>
      <c r="B37" s="125" t="s">
        <v>28</v>
      </c>
      <c r="C37" s="87" t="s">
        <v>408</v>
      </c>
      <c r="D37" s="90">
        <f>D38</f>
        <v>417300</v>
      </c>
      <c r="E37" s="90">
        <f>E38</f>
        <v>246028.12</v>
      </c>
      <c r="F37" s="61">
        <f t="shared" si="1"/>
        <v>171271.88</v>
      </c>
    </row>
    <row r="38" spans="1:6" ht="119.25" customHeight="1" x14ac:dyDescent="0.2">
      <c r="A38" s="126" t="s">
        <v>46</v>
      </c>
      <c r="B38" s="125" t="s">
        <v>28</v>
      </c>
      <c r="C38" s="87" t="s">
        <v>409</v>
      </c>
      <c r="D38" s="61">
        <v>417300</v>
      </c>
      <c r="E38" s="61">
        <v>246028.12</v>
      </c>
      <c r="F38" s="61">
        <f t="shared" si="1"/>
        <v>171271.88</v>
      </c>
    </row>
    <row r="39" spans="1:6" ht="86.1" customHeight="1" x14ac:dyDescent="0.2">
      <c r="A39" s="126" t="s">
        <v>47</v>
      </c>
      <c r="B39" s="125" t="s">
        <v>28</v>
      </c>
      <c r="C39" s="87" t="s">
        <v>410</v>
      </c>
      <c r="D39" s="61">
        <f>D40</f>
        <v>2300</v>
      </c>
      <c r="E39" s="61">
        <f>E40</f>
        <v>1448.36</v>
      </c>
      <c r="F39" s="61">
        <f t="shared" si="1"/>
        <v>851.6400000000001</v>
      </c>
    </row>
    <row r="40" spans="1:6" ht="129" customHeight="1" x14ac:dyDescent="0.2">
      <c r="A40" s="126" t="s">
        <v>48</v>
      </c>
      <c r="B40" s="125" t="s">
        <v>28</v>
      </c>
      <c r="C40" s="87" t="s">
        <v>411</v>
      </c>
      <c r="D40" s="61">
        <v>2300</v>
      </c>
      <c r="E40" s="61">
        <v>1448.36</v>
      </c>
      <c r="F40" s="61">
        <f t="shared" si="1"/>
        <v>851.6400000000001</v>
      </c>
    </row>
    <row r="41" spans="1:6" ht="73.900000000000006" customHeight="1" x14ac:dyDescent="0.2">
      <c r="A41" s="101" t="s">
        <v>49</v>
      </c>
      <c r="B41" s="125" t="s">
        <v>28</v>
      </c>
      <c r="C41" s="87" t="s">
        <v>412</v>
      </c>
      <c r="D41" s="61">
        <f>D42</f>
        <v>555700</v>
      </c>
      <c r="E41" s="61">
        <f>E42</f>
        <v>283408.31</v>
      </c>
      <c r="F41" s="61">
        <f t="shared" si="1"/>
        <v>272291.69</v>
      </c>
    </row>
    <row r="42" spans="1:6" ht="123" customHeight="1" x14ac:dyDescent="0.2">
      <c r="A42" s="126" t="s">
        <v>50</v>
      </c>
      <c r="B42" s="125" t="s">
        <v>28</v>
      </c>
      <c r="C42" s="87" t="s">
        <v>413</v>
      </c>
      <c r="D42" s="61">
        <v>555700</v>
      </c>
      <c r="E42" s="61">
        <v>283408.31</v>
      </c>
      <c r="F42" s="61">
        <f t="shared" si="1"/>
        <v>272291.69</v>
      </c>
    </row>
    <row r="43" spans="1:6" ht="73.900000000000006" customHeight="1" x14ac:dyDescent="0.2">
      <c r="A43" s="101" t="s">
        <v>51</v>
      </c>
      <c r="B43" s="125" t="s">
        <v>28</v>
      </c>
      <c r="C43" s="87" t="s">
        <v>414</v>
      </c>
      <c r="D43" s="61">
        <f>D44</f>
        <v>-52300</v>
      </c>
      <c r="E43" s="61">
        <f>E44</f>
        <v>-31052.78</v>
      </c>
      <c r="F43" s="61">
        <f t="shared" si="1"/>
        <v>-21247.22</v>
      </c>
    </row>
    <row r="44" spans="1:6" ht="121.5" customHeight="1" x14ac:dyDescent="0.2">
      <c r="A44" s="126" t="s">
        <v>52</v>
      </c>
      <c r="B44" s="125" t="s">
        <v>28</v>
      </c>
      <c r="C44" s="87" t="s">
        <v>415</v>
      </c>
      <c r="D44" s="61">
        <v>-52300</v>
      </c>
      <c r="E44" s="61">
        <v>-31052.78</v>
      </c>
      <c r="F44" s="61">
        <f t="shared" si="1"/>
        <v>-21247.22</v>
      </c>
    </row>
    <row r="45" spans="1:6" ht="35.25" customHeight="1" x14ac:dyDescent="0.2">
      <c r="A45" s="144" t="s">
        <v>518</v>
      </c>
      <c r="B45" s="125" t="s">
        <v>28</v>
      </c>
      <c r="C45" s="147" t="s">
        <v>526</v>
      </c>
      <c r="D45" s="148">
        <f>D46</f>
        <v>0</v>
      </c>
      <c r="E45" s="61">
        <f>E46</f>
        <v>10368.76</v>
      </c>
      <c r="F45" s="61">
        <f t="shared" si="1"/>
        <v>-10368.76</v>
      </c>
    </row>
    <row r="46" spans="1:6" ht="22.5" customHeight="1" x14ac:dyDescent="0.2">
      <c r="A46" s="145" t="s">
        <v>519</v>
      </c>
      <c r="B46" s="125" t="s">
        <v>28</v>
      </c>
      <c r="C46" s="147" t="s">
        <v>525</v>
      </c>
      <c r="D46" s="148">
        <f>D47</f>
        <v>0</v>
      </c>
      <c r="E46" s="61">
        <f>E47</f>
        <v>10368.76</v>
      </c>
      <c r="F46" s="61">
        <f t="shared" si="1"/>
        <v>-10368.76</v>
      </c>
    </row>
    <row r="47" spans="1:6" ht="21.75" customHeight="1" x14ac:dyDescent="0.2">
      <c r="A47" s="145" t="s">
        <v>519</v>
      </c>
      <c r="B47" s="125" t="s">
        <v>28</v>
      </c>
      <c r="C47" s="147" t="s">
        <v>524</v>
      </c>
      <c r="D47" s="148">
        <f>D48</f>
        <v>0</v>
      </c>
      <c r="E47" s="61">
        <f>E48+E49</f>
        <v>10368.76</v>
      </c>
      <c r="F47" s="61">
        <f t="shared" si="1"/>
        <v>-10368.76</v>
      </c>
    </row>
    <row r="48" spans="1:6" ht="49.5" customHeight="1" x14ac:dyDescent="0.2">
      <c r="A48" s="146" t="s">
        <v>520</v>
      </c>
      <c r="B48" s="125" t="s">
        <v>28</v>
      </c>
      <c r="C48" s="147" t="s">
        <v>523</v>
      </c>
      <c r="D48" s="148">
        <f>D49</f>
        <v>0</v>
      </c>
      <c r="E48" s="61">
        <v>10000</v>
      </c>
      <c r="F48" s="61">
        <f t="shared" si="1"/>
        <v>-10000</v>
      </c>
    </row>
    <row r="49" spans="1:6" ht="40.5" customHeight="1" x14ac:dyDescent="0.2">
      <c r="A49" s="146" t="s">
        <v>521</v>
      </c>
      <c r="B49" s="125" t="s">
        <v>28</v>
      </c>
      <c r="C49" s="147" t="s">
        <v>522</v>
      </c>
      <c r="D49" s="148">
        <v>0</v>
      </c>
      <c r="E49" s="61">
        <v>368.76</v>
      </c>
      <c r="F49" s="61">
        <f t="shared" si="1"/>
        <v>-368.76</v>
      </c>
    </row>
    <row r="50" spans="1:6" x14ac:dyDescent="0.2">
      <c r="A50" s="101" t="s">
        <v>53</v>
      </c>
      <c r="B50" s="125" t="s">
        <v>28</v>
      </c>
      <c r="C50" s="87" t="s">
        <v>416</v>
      </c>
      <c r="D50" s="61">
        <f>D51+D55+D60</f>
        <v>4018200</v>
      </c>
      <c r="E50" s="61">
        <f>E51+E55+E60</f>
        <v>594938.01</v>
      </c>
      <c r="F50" s="61">
        <f t="shared" si="1"/>
        <v>3423261.99</v>
      </c>
    </row>
    <row r="51" spans="1:6" x14ac:dyDescent="0.2">
      <c r="A51" s="101" t="s">
        <v>54</v>
      </c>
      <c r="B51" s="125" t="s">
        <v>28</v>
      </c>
      <c r="C51" s="87" t="s">
        <v>417</v>
      </c>
      <c r="D51" s="61">
        <v>446400</v>
      </c>
      <c r="E51" s="61">
        <f>E52</f>
        <v>15160.23</v>
      </c>
      <c r="F51" s="61">
        <f t="shared" si="1"/>
        <v>431239.77</v>
      </c>
    </row>
    <row r="52" spans="1:6" ht="49.15" customHeight="1" x14ac:dyDescent="0.2">
      <c r="A52" s="128" t="s">
        <v>55</v>
      </c>
      <c r="B52" s="125" t="s">
        <v>28</v>
      </c>
      <c r="C52" s="87" t="s">
        <v>418</v>
      </c>
      <c r="D52" s="61">
        <v>446400</v>
      </c>
      <c r="E52" s="61">
        <f>E53+E54</f>
        <v>15160.23</v>
      </c>
      <c r="F52" s="61">
        <f t="shared" si="1"/>
        <v>431239.77</v>
      </c>
    </row>
    <row r="53" spans="1:6" ht="86.1" customHeight="1" x14ac:dyDescent="0.2">
      <c r="A53" s="101" t="s">
        <v>56</v>
      </c>
      <c r="B53" s="125" t="s">
        <v>28</v>
      </c>
      <c r="C53" s="87" t="s">
        <v>419</v>
      </c>
      <c r="D53" s="99">
        <v>0</v>
      </c>
      <c r="E53" s="61">
        <v>13425.44</v>
      </c>
      <c r="F53" s="61">
        <f t="shared" si="1"/>
        <v>-13425.44</v>
      </c>
    </row>
    <row r="54" spans="1:6" ht="61.5" customHeight="1" x14ac:dyDescent="0.2">
      <c r="A54" s="101" t="s">
        <v>57</v>
      </c>
      <c r="B54" s="125" t="s">
        <v>28</v>
      </c>
      <c r="C54" s="87" t="s">
        <v>420</v>
      </c>
      <c r="D54" s="99">
        <v>0</v>
      </c>
      <c r="E54" s="61">
        <v>1734.79</v>
      </c>
      <c r="F54" s="61">
        <f t="shared" si="1"/>
        <v>-1734.79</v>
      </c>
    </row>
    <row r="55" spans="1:6" x14ac:dyDescent="0.2">
      <c r="A55" s="101" t="s">
        <v>58</v>
      </c>
      <c r="B55" s="125" t="s">
        <v>28</v>
      </c>
      <c r="C55" s="87" t="s">
        <v>421</v>
      </c>
      <c r="D55" s="61">
        <f>D56+D57</f>
        <v>1157000</v>
      </c>
      <c r="E55" s="61">
        <f>E56+E57</f>
        <v>221065.81000000003</v>
      </c>
      <c r="F55" s="61">
        <f>D55-E55</f>
        <v>935934.19</v>
      </c>
    </row>
    <row r="56" spans="1:6" x14ac:dyDescent="0.2">
      <c r="A56" s="101" t="s">
        <v>59</v>
      </c>
      <c r="B56" s="125" t="s">
        <v>28</v>
      </c>
      <c r="C56" s="87" t="s">
        <v>422</v>
      </c>
      <c r="D56" s="61">
        <v>20000</v>
      </c>
      <c r="E56" s="61">
        <v>4509.3900000000003</v>
      </c>
      <c r="F56" s="61">
        <f t="shared" si="1"/>
        <v>15490.61</v>
      </c>
    </row>
    <row r="57" spans="1:6" x14ac:dyDescent="0.2">
      <c r="A57" s="101" t="s">
        <v>60</v>
      </c>
      <c r="B57" s="125" t="s">
        <v>28</v>
      </c>
      <c r="C57" s="87" t="s">
        <v>423</v>
      </c>
      <c r="D57" s="61">
        <v>1137000</v>
      </c>
      <c r="E57" s="61">
        <f>E58+E59</f>
        <v>216556.42</v>
      </c>
      <c r="F57" s="61">
        <f t="shared" si="1"/>
        <v>920443.58</v>
      </c>
    </row>
    <row r="58" spans="1:6" ht="51.75" customHeight="1" x14ac:dyDescent="0.2">
      <c r="A58" s="101" t="s">
        <v>61</v>
      </c>
      <c r="B58" s="125" t="s">
        <v>28</v>
      </c>
      <c r="C58" s="87" t="s">
        <v>424</v>
      </c>
      <c r="D58" s="99">
        <v>0</v>
      </c>
      <c r="E58" s="61">
        <v>198692.26</v>
      </c>
      <c r="F58" s="61">
        <f t="shared" si="1"/>
        <v>-198692.26</v>
      </c>
    </row>
    <row r="59" spans="1:6" ht="30" customHeight="1" x14ac:dyDescent="0.2">
      <c r="A59" s="101" t="s">
        <v>62</v>
      </c>
      <c r="B59" s="125" t="s">
        <v>28</v>
      </c>
      <c r="C59" s="87" t="s">
        <v>425</v>
      </c>
      <c r="D59" s="99">
        <v>0</v>
      </c>
      <c r="E59" s="61">
        <v>17864.16</v>
      </c>
      <c r="F59" s="61">
        <f t="shared" si="1"/>
        <v>-17864.16</v>
      </c>
    </row>
    <row r="60" spans="1:6" ht="15" customHeight="1" x14ac:dyDescent="0.2">
      <c r="A60" s="101" t="s">
        <v>63</v>
      </c>
      <c r="B60" s="125" t="s">
        <v>28</v>
      </c>
      <c r="C60" s="87" t="s">
        <v>426</v>
      </c>
      <c r="D60" s="61">
        <f>D61+D66</f>
        <v>2414800</v>
      </c>
      <c r="E60" s="61">
        <f>E61+E66</f>
        <v>358711.97</v>
      </c>
      <c r="F60" s="61">
        <f t="shared" si="1"/>
        <v>2056088.03</v>
      </c>
    </row>
    <row r="61" spans="1:6" ht="17.25" customHeight="1" x14ac:dyDescent="0.2">
      <c r="A61" s="101" t="s">
        <v>64</v>
      </c>
      <c r="B61" s="125" t="s">
        <v>28</v>
      </c>
      <c r="C61" s="87" t="s">
        <v>427</v>
      </c>
      <c r="D61" s="61">
        <v>859400</v>
      </c>
      <c r="E61" s="61">
        <f>E62</f>
        <v>287142.58999999997</v>
      </c>
      <c r="F61" s="61">
        <f t="shared" si="1"/>
        <v>572257.41</v>
      </c>
    </row>
    <row r="62" spans="1:6" ht="46.5" customHeight="1" x14ac:dyDescent="0.2">
      <c r="A62" s="101" t="s">
        <v>65</v>
      </c>
      <c r="B62" s="125" t="s">
        <v>28</v>
      </c>
      <c r="C62" s="87" t="s">
        <v>428</v>
      </c>
      <c r="D62" s="61">
        <v>859400</v>
      </c>
      <c r="E62" s="61">
        <f>E63+E64+E65</f>
        <v>287142.58999999997</v>
      </c>
      <c r="F62" s="61">
        <f t="shared" si="1"/>
        <v>572257.41</v>
      </c>
    </row>
    <row r="63" spans="1:6" ht="77.25" customHeight="1" x14ac:dyDescent="0.2">
      <c r="A63" s="101" t="s">
        <v>464</v>
      </c>
      <c r="B63" s="125" t="s">
        <v>28</v>
      </c>
      <c r="C63" s="87" t="s">
        <v>463</v>
      </c>
      <c r="D63" s="99">
        <v>0</v>
      </c>
      <c r="E63" s="61">
        <v>293257.24</v>
      </c>
      <c r="F63" s="61">
        <f t="shared" si="1"/>
        <v>-293257.24</v>
      </c>
    </row>
    <row r="64" spans="1:6" ht="61.5" customHeight="1" x14ac:dyDescent="0.2">
      <c r="A64" s="129" t="s">
        <v>498</v>
      </c>
      <c r="B64" s="138" t="s">
        <v>28</v>
      </c>
      <c r="C64" s="139" t="s">
        <v>497</v>
      </c>
      <c r="D64" s="116">
        <v>0</v>
      </c>
      <c r="E64" s="90">
        <v>937.35</v>
      </c>
      <c r="F64" s="90">
        <f>D64-E64</f>
        <v>-937.35</v>
      </c>
    </row>
    <row r="65" spans="1:6" ht="47.25" customHeight="1" x14ac:dyDescent="0.2">
      <c r="A65" s="129" t="s">
        <v>471</v>
      </c>
      <c r="B65" s="125" t="s">
        <v>28</v>
      </c>
      <c r="C65" s="87" t="s">
        <v>487</v>
      </c>
      <c r="D65" s="99">
        <v>0</v>
      </c>
      <c r="E65" s="61">
        <v>-7052</v>
      </c>
      <c r="F65" s="61">
        <f t="shared" si="1"/>
        <v>7052</v>
      </c>
    </row>
    <row r="66" spans="1:6" ht="16.5" customHeight="1" x14ac:dyDescent="0.2">
      <c r="A66" s="101" t="s">
        <v>66</v>
      </c>
      <c r="B66" s="125" t="s">
        <v>28</v>
      </c>
      <c r="C66" s="87" t="s">
        <v>429</v>
      </c>
      <c r="D66" s="61">
        <f>D67</f>
        <v>1555400</v>
      </c>
      <c r="E66" s="61">
        <f>E67</f>
        <v>71569.38</v>
      </c>
      <c r="F66" s="61">
        <f t="shared" si="1"/>
        <v>1483830.62</v>
      </c>
    </row>
    <row r="67" spans="1:6" ht="49.5" customHeight="1" x14ac:dyDescent="0.2">
      <c r="A67" s="101" t="s">
        <v>67</v>
      </c>
      <c r="B67" s="125" t="s">
        <v>28</v>
      </c>
      <c r="C67" s="87" t="s">
        <v>430</v>
      </c>
      <c r="D67" s="61">
        <v>1555400</v>
      </c>
      <c r="E67" s="61">
        <f>E68+E69</f>
        <v>71569.38</v>
      </c>
      <c r="F67" s="61">
        <f t="shared" si="1"/>
        <v>1483830.62</v>
      </c>
    </row>
    <row r="68" spans="1:6" ht="78.75" customHeight="1" x14ac:dyDescent="0.2">
      <c r="A68" s="101" t="s">
        <v>462</v>
      </c>
      <c r="B68" s="125" t="s">
        <v>28</v>
      </c>
      <c r="C68" s="87" t="s">
        <v>459</v>
      </c>
      <c r="D68" s="99">
        <v>0</v>
      </c>
      <c r="E68" s="61">
        <v>68055.460000000006</v>
      </c>
      <c r="F68" s="61">
        <f t="shared" si="1"/>
        <v>-68055.460000000006</v>
      </c>
    </row>
    <row r="69" spans="1:6" ht="54" customHeight="1" x14ac:dyDescent="0.2">
      <c r="A69" s="101" t="s">
        <v>461</v>
      </c>
      <c r="B69" s="125" t="s">
        <v>28</v>
      </c>
      <c r="C69" s="87" t="s">
        <v>460</v>
      </c>
      <c r="D69" s="99">
        <v>0</v>
      </c>
      <c r="E69" s="61">
        <v>3513.92</v>
      </c>
      <c r="F69" s="61">
        <f t="shared" si="1"/>
        <v>-3513.92</v>
      </c>
    </row>
    <row r="70" spans="1:6" ht="19.5" customHeight="1" x14ac:dyDescent="0.2">
      <c r="A70" s="141" t="s">
        <v>500</v>
      </c>
      <c r="B70" s="125" t="s">
        <v>28</v>
      </c>
      <c r="C70" s="87" t="s">
        <v>499</v>
      </c>
      <c r="D70" s="99">
        <f t="shared" ref="D70:F71" si="2">D71</f>
        <v>0</v>
      </c>
      <c r="E70" s="61">
        <f t="shared" si="2"/>
        <v>150</v>
      </c>
      <c r="F70" s="61">
        <f t="shared" si="2"/>
        <v>-150</v>
      </c>
    </row>
    <row r="71" spans="1:6" ht="59.25" customHeight="1" x14ac:dyDescent="0.2">
      <c r="A71" s="142" t="s">
        <v>501</v>
      </c>
      <c r="B71" s="125" t="s">
        <v>28</v>
      </c>
      <c r="C71" s="87" t="s">
        <v>504</v>
      </c>
      <c r="D71" s="99">
        <f t="shared" si="2"/>
        <v>0</v>
      </c>
      <c r="E71" s="61">
        <f t="shared" si="2"/>
        <v>150</v>
      </c>
      <c r="F71" s="61">
        <f t="shared" si="2"/>
        <v>-150</v>
      </c>
    </row>
    <row r="72" spans="1:6" ht="98.25" customHeight="1" x14ac:dyDescent="0.2">
      <c r="A72" s="142" t="s">
        <v>502</v>
      </c>
      <c r="B72" s="125" t="s">
        <v>505</v>
      </c>
      <c r="C72" s="87" t="s">
        <v>503</v>
      </c>
      <c r="D72" s="99">
        <v>0</v>
      </c>
      <c r="E72" s="61">
        <v>150</v>
      </c>
      <c r="F72" s="61">
        <f t="shared" si="1"/>
        <v>-150</v>
      </c>
    </row>
    <row r="73" spans="1:6" ht="48.75" customHeight="1" x14ac:dyDescent="0.2">
      <c r="A73" s="101" t="s">
        <v>68</v>
      </c>
      <c r="B73" s="125" t="s">
        <v>28</v>
      </c>
      <c r="C73" s="87" t="s">
        <v>431</v>
      </c>
      <c r="D73" s="61">
        <f>D74</f>
        <v>77200</v>
      </c>
      <c r="E73" s="61">
        <f t="shared" ref="E73:E75" si="3">E74</f>
        <v>11895.04</v>
      </c>
      <c r="F73" s="61">
        <f t="shared" si="1"/>
        <v>65304.959999999999</v>
      </c>
    </row>
    <row r="74" spans="1:6" ht="89.25" customHeight="1" x14ac:dyDescent="0.2">
      <c r="A74" s="126" t="s">
        <v>69</v>
      </c>
      <c r="B74" s="125" t="s">
        <v>28</v>
      </c>
      <c r="C74" s="87" t="s">
        <v>432</v>
      </c>
      <c r="D74" s="61">
        <f>D75</f>
        <v>77200</v>
      </c>
      <c r="E74" s="61">
        <f t="shared" si="3"/>
        <v>11895.04</v>
      </c>
      <c r="F74" s="61">
        <f t="shared" si="1"/>
        <v>65304.959999999999</v>
      </c>
    </row>
    <row r="75" spans="1:6" ht="73.900000000000006" customHeight="1" x14ac:dyDescent="0.2">
      <c r="A75" s="101" t="s">
        <v>70</v>
      </c>
      <c r="B75" s="125" t="s">
        <v>28</v>
      </c>
      <c r="C75" s="87" t="s">
        <v>433</v>
      </c>
      <c r="D75" s="61">
        <f>D76</f>
        <v>77200</v>
      </c>
      <c r="E75" s="61">
        <f t="shared" si="3"/>
        <v>11895.04</v>
      </c>
      <c r="F75" s="61">
        <f t="shared" si="1"/>
        <v>65304.959999999999</v>
      </c>
    </row>
    <row r="76" spans="1:6" ht="86.1" customHeight="1" x14ac:dyDescent="0.2">
      <c r="A76" s="126" t="s">
        <v>71</v>
      </c>
      <c r="B76" s="125" t="s">
        <v>28</v>
      </c>
      <c r="C76" s="87" t="s">
        <v>434</v>
      </c>
      <c r="D76" s="61">
        <v>77200</v>
      </c>
      <c r="E76" s="61">
        <v>11895.04</v>
      </c>
      <c r="F76" s="61">
        <f t="shared" si="1"/>
        <v>65304.959999999999</v>
      </c>
    </row>
    <row r="77" spans="1:6" ht="30" customHeight="1" x14ac:dyDescent="0.2">
      <c r="A77" s="143" t="s">
        <v>506</v>
      </c>
      <c r="B77" s="125" t="s">
        <v>28</v>
      </c>
      <c r="C77" s="87" t="s">
        <v>510</v>
      </c>
      <c r="D77" s="99">
        <f t="shared" ref="D77:F79" si="4">D78</f>
        <v>0</v>
      </c>
      <c r="E77" s="61">
        <f t="shared" si="4"/>
        <v>141432.5</v>
      </c>
      <c r="F77" s="61">
        <f t="shared" si="4"/>
        <v>-141432.5</v>
      </c>
    </row>
    <row r="78" spans="1:6" ht="45.75" customHeight="1" x14ac:dyDescent="0.2">
      <c r="A78" s="133" t="s">
        <v>507</v>
      </c>
      <c r="B78" s="125" t="s">
        <v>28</v>
      </c>
      <c r="C78" s="87" t="s">
        <v>511</v>
      </c>
      <c r="D78" s="99">
        <f t="shared" si="4"/>
        <v>0</v>
      </c>
      <c r="E78" s="61">
        <f t="shared" si="4"/>
        <v>141432.5</v>
      </c>
      <c r="F78" s="61">
        <f t="shared" si="4"/>
        <v>-141432.5</v>
      </c>
    </row>
    <row r="79" spans="1:6" ht="44.25" customHeight="1" x14ac:dyDescent="0.2">
      <c r="A79" s="133" t="s">
        <v>508</v>
      </c>
      <c r="B79" s="125" t="s">
        <v>28</v>
      </c>
      <c r="C79" s="87" t="s">
        <v>512</v>
      </c>
      <c r="D79" s="99">
        <f t="shared" si="4"/>
        <v>0</v>
      </c>
      <c r="E79" s="61">
        <f t="shared" si="4"/>
        <v>141432.5</v>
      </c>
      <c r="F79" s="61">
        <f t="shared" si="4"/>
        <v>-141432.5</v>
      </c>
    </row>
    <row r="80" spans="1:6" ht="63" customHeight="1" x14ac:dyDescent="0.2">
      <c r="A80" s="133" t="s">
        <v>509</v>
      </c>
      <c r="B80" s="125" t="s">
        <v>28</v>
      </c>
      <c r="C80" s="87" t="s">
        <v>513</v>
      </c>
      <c r="D80" s="99">
        <v>0</v>
      </c>
      <c r="E80" s="61">
        <v>141432.5</v>
      </c>
      <c r="F80" s="61">
        <f>D80-E80</f>
        <v>-141432.5</v>
      </c>
    </row>
    <row r="81" spans="1:6" x14ac:dyDescent="0.2">
      <c r="A81" s="101" t="s">
        <v>72</v>
      </c>
      <c r="B81" s="125" t="s">
        <v>28</v>
      </c>
      <c r="C81" s="87" t="s">
        <v>435</v>
      </c>
      <c r="D81" s="61">
        <f>D82+D84</f>
        <v>3700</v>
      </c>
      <c r="E81" s="135">
        <f>E82+E84</f>
        <v>119.38</v>
      </c>
      <c r="F81" s="61">
        <f t="shared" si="1"/>
        <v>3580.62</v>
      </c>
    </row>
    <row r="82" spans="1:6" ht="43.5" customHeight="1" x14ac:dyDescent="0.2">
      <c r="A82" s="133" t="s">
        <v>493</v>
      </c>
      <c r="B82" s="125" t="s">
        <v>28</v>
      </c>
      <c r="C82" s="87" t="s">
        <v>496</v>
      </c>
      <c r="D82" s="61">
        <v>0</v>
      </c>
      <c r="E82" s="135">
        <f>E83</f>
        <v>119.38</v>
      </c>
      <c r="F82" s="61">
        <f>F83</f>
        <v>-119.38</v>
      </c>
    </row>
    <row r="83" spans="1:6" ht="61.5" customHeight="1" x14ac:dyDescent="0.2">
      <c r="A83" s="133" t="s">
        <v>494</v>
      </c>
      <c r="B83" s="125" t="s">
        <v>28</v>
      </c>
      <c r="C83" s="87" t="s">
        <v>495</v>
      </c>
      <c r="D83" s="61">
        <v>0</v>
      </c>
      <c r="E83" s="135">
        <v>119.38</v>
      </c>
      <c r="F83" s="61">
        <f>D83-E83</f>
        <v>-119.38</v>
      </c>
    </row>
    <row r="84" spans="1:6" ht="28.5" customHeight="1" x14ac:dyDescent="0.2">
      <c r="A84" s="101" t="s">
        <v>73</v>
      </c>
      <c r="B84" s="125" t="s">
        <v>28</v>
      </c>
      <c r="C84" s="87" t="s">
        <v>436</v>
      </c>
      <c r="D84" s="61">
        <f>D85</f>
        <v>3700</v>
      </c>
      <c r="E84" s="99">
        <v>0</v>
      </c>
      <c r="F84" s="61">
        <f t="shared" si="1"/>
        <v>3700</v>
      </c>
    </row>
    <row r="85" spans="1:6" ht="73.900000000000006" customHeight="1" x14ac:dyDescent="0.2">
      <c r="A85" s="101" t="s">
        <v>476</v>
      </c>
      <c r="B85" s="125" t="s">
        <v>28</v>
      </c>
      <c r="C85" s="87" t="s">
        <v>437</v>
      </c>
      <c r="D85" s="61">
        <f>D86</f>
        <v>3700</v>
      </c>
      <c r="E85" s="99">
        <v>0</v>
      </c>
      <c r="F85" s="61">
        <f t="shared" si="1"/>
        <v>3700</v>
      </c>
    </row>
    <row r="86" spans="1:6" ht="73.900000000000006" customHeight="1" x14ac:dyDescent="0.2">
      <c r="A86" s="101" t="s">
        <v>477</v>
      </c>
      <c r="B86" s="125" t="s">
        <v>28</v>
      </c>
      <c r="C86" s="87" t="s">
        <v>438</v>
      </c>
      <c r="D86" s="61">
        <v>3700</v>
      </c>
      <c r="E86" s="99">
        <v>0</v>
      </c>
      <c r="F86" s="61">
        <f t="shared" si="1"/>
        <v>3700</v>
      </c>
    </row>
    <row r="87" spans="1:6" x14ac:dyDescent="0.2">
      <c r="A87" s="101" t="s">
        <v>74</v>
      </c>
      <c r="B87" s="125" t="s">
        <v>28</v>
      </c>
      <c r="C87" s="87" t="s">
        <v>439</v>
      </c>
      <c r="D87" s="90">
        <f>D88</f>
        <v>5787100</v>
      </c>
      <c r="E87" s="90">
        <f>E88</f>
        <v>2572894.81</v>
      </c>
      <c r="F87" s="116">
        <f t="shared" si="1"/>
        <v>3214205.19</v>
      </c>
    </row>
    <row r="88" spans="1:6" ht="47.25" customHeight="1" x14ac:dyDescent="0.2">
      <c r="A88" s="101" t="s">
        <v>75</v>
      </c>
      <c r="B88" s="125" t="s">
        <v>28</v>
      </c>
      <c r="C88" s="87" t="s">
        <v>440</v>
      </c>
      <c r="D88" s="90">
        <f>D89+D92+D97</f>
        <v>5787100</v>
      </c>
      <c r="E88" s="90">
        <f>E89+E92+E97</f>
        <v>2572894.81</v>
      </c>
      <c r="F88" s="116">
        <f t="shared" si="1"/>
        <v>3214205.19</v>
      </c>
    </row>
    <row r="89" spans="1:6" ht="34.5" customHeight="1" x14ac:dyDescent="0.2">
      <c r="A89" s="130" t="s">
        <v>76</v>
      </c>
      <c r="B89" s="125" t="s">
        <v>28</v>
      </c>
      <c r="C89" s="87" t="s">
        <v>441</v>
      </c>
      <c r="D89" s="90">
        <f>D90</f>
        <v>4504600</v>
      </c>
      <c r="E89" s="90">
        <f>E90</f>
        <v>2477500</v>
      </c>
      <c r="F89" s="116">
        <f t="shared" si="1"/>
        <v>2027100</v>
      </c>
    </row>
    <row r="90" spans="1:6" ht="41.25" customHeight="1" x14ac:dyDescent="0.2">
      <c r="A90" s="113" t="s">
        <v>484</v>
      </c>
      <c r="B90" s="125" t="s">
        <v>28</v>
      </c>
      <c r="C90" s="87" t="s">
        <v>486</v>
      </c>
      <c r="D90" s="90">
        <f>D91</f>
        <v>4504600</v>
      </c>
      <c r="E90" s="90">
        <f>E91</f>
        <v>2477500</v>
      </c>
      <c r="F90" s="116">
        <f t="shared" si="1"/>
        <v>2027100</v>
      </c>
    </row>
    <row r="91" spans="1:6" ht="48" customHeight="1" x14ac:dyDescent="0.2">
      <c r="A91" s="113" t="s">
        <v>483</v>
      </c>
      <c r="B91" s="125" t="s">
        <v>28</v>
      </c>
      <c r="C91" s="87" t="s">
        <v>485</v>
      </c>
      <c r="D91" s="90">
        <v>4504600</v>
      </c>
      <c r="E91" s="90">
        <v>2477500</v>
      </c>
      <c r="F91" s="116">
        <f t="shared" si="1"/>
        <v>2027100</v>
      </c>
    </row>
    <row r="92" spans="1:6" ht="39" customHeight="1" x14ac:dyDescent="0.2">
      <c r="A92" s="130" t="s">
        <v>77</v>
      </c>
      <c r="B92" s="125" t="s">
        <v>28</v>
      </c>
      <c r="C92" s="87" t="s">
        <v>442</v>
      </c>
      <c r="D92" s="90">
        <f>D93+D95</f>
        <v>241900</v>
      </c>
      <c r="E92" s="90">
        <f>E93+E95</f>
        <v>95394.81</v>
      </c>
      <c r="F92" s="99">
        <f t="shared" si="1"/>
        <v>146505.19</v>
      </c>
    </row>
    <row r="93" spans="1:6" ht="42.75" customHeight="1" x14ac:dyDescent="0.2">
      <c r="A93" s="130" t="s">
        <v>78</v>
      </c>
      <c r="B93" s="125" t="s">
        <v>28</v>
      </c>
      <c r="C93" s="87" t="s">
        <v>443</v>
      </c>
      <c r="D93" s="90">
        <v>200</v>
      </c>
      <c r="E93" s="134">
        <f>E94</f>
        <v>200</v>
      </c>
      <c r="F93" s="99">
        <f t="shared" si="1"/>
        <v>0</v>
      </c>
    </row>
    <row r="94" spans="1:6" ht="41.25" customHeight="1" x14ac:dyDescent="0.2">
      <c r="A94" s="130" t="s">
        <v>79</v>
      </c>
      <c r="B94" s="125" t="s">
        <v>28</v>
      </c>
      <c r="C94" s="87" t="s">
        <v>444</v>
      </c>
      <c r="D94" s="90">
        <v>200</v>
      </c>
      <c r="E94" s="134">
        <v>200</v>
      </c>
      <c r="F94" s="99">
        <f t="shared" si="1"/>
        <v>0</v>
      </c>
    </row>
    <row r="95" spans="1:6" ht="59.25" customHeight="1" x14ac:dyDescent="0.2">
      <c r="A95" s="114" t="s">
        <v>482</v>
      </c>
      <c r="B95" s="125" t="s">
        <v>28</v>
      </c>
      <c r="C95" s="87" t="s">
        <v>445</v>
      </c>
      <c r="D95" s="90">
        <f>D96</f>
        <v>241700</v>
      </c>
      <c r="E95" s="90">
        <f>E96</f>
        <v>95194.81</v>
      </c>
      <c r="F95" s="99">
        <f t="shared" ref="F95:F99" si="5">D95-E95</f>
        <v>146505.19</v>
      </c>
    </row>
    <row r="96" spans="1:6" ht="62.25" customHeight="1" x14ac:dyDescent="0.2">
      <c r="A96" s="114" t="s">
        <v>481</v>
      </c>
      <c r="B96" s="125" t="s">
        <v>28</v>
      </c>
      <c r="C96" s="87" t="s">
        <v>446</v>
      </c>
      <c r="D96" s="90">
        <v>241700</v>
      </c>
      <c r="E96" s="90">
        <v>95194.81</v>
      </c>
      <c r="F96" s="99">
        <f t="shared" si="5"/>
        <v>146505.19</v>
      </c>
    </row>
    <row r="97" spans="1:6" ht="30" customHeight="1" x14ac:dyDescent="0.2">
      <c r="A97" s="130" t="s">
        <v>190</v>
      </c>
      <c r="B97" s="125" t="s">
        <v>28</v>
      </c>
      <c r="C97" s="131" t="s">
        <v>468</v>
      </c>
      <c r="D97" s="90">
        <f>D98</f>
        <v>1040600</v>
      </c>
      <c r="E97" s="116">
        <f>E98</f>
        <v>0</v>
      </c>
      <c r="F97" s="99">
        <f t="shared" si="5"/>
        <v>1040600</v>
      </c>
    </row>
    <row r="98" spans="1:6" ht="28.5" customHeight="1" x14ac:dyDescent="0.2">
      <c r="A98" s="130" t="s">
        <v>472</v>
      </c>
      <c r="B98" s="125" t="s">
        <v>28</v>
      </c>
      <c r="C98" s="131" t="s">
        <v>469</v>
      </c>
      <c r="D98" s="90">
        <f>D99</f>
        <v>1040600</v>
      </c>
      <c r="E98" s="116">
        <f>E99</f>
        <v>0</v>
      </c>
      <c r="F98" s="99">
        <f t="shared" si="5"/>
        <v>1040600</v>
      </c>
    </row>
    <row r="99" spans="1:6" ht="34.5" customHeight="1" x14ac:dyDescent="0.2">
      <c r="A99" s="132" t="s">
        <v>467</v>
      </c>
      <c r="B99" s="125" t="s">
        <v>28</v>
      </c>
      <c r="C99" s="131" t="s">
        <v>470</v>
      </c>
      <c r="D99" s="90">
        <v>1040600</v>
      </c>
      <c r="E99" s="116">
        <v>0</v>
      </c>
      <c r="F99" s="99">
        <f t="shared" si="5"/>
        <v>1040600</v>
      </c>
    </row>
    <row r="100" spans="1:6" ht="12.75" customHeight="1" x14ac:dyDescent="0.2">
      <c r="A100" s="12"/>
      <c r="B100" s="8"/>
      <c r="C100" s="8"/>
      <c r="D100" s="124"/>
      <c r="E100" s="124"/>
      <c r="F100" s="124"/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9"/>
  <sheetViews>
    <sheetView showGridLines="0" tabSelected="1" topLeftCell="A153" zoomScale="106" zoomScaleNormal="106" workbookViewId="0">
      <selection activeCell="A155" sqref="A1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66" t="s">
        <v>80</v>
      </c>
      <c r="B2" s="166"/>
      <c r="C2" s="166"/>
      <c r="D2" s="166"/>
      <c r="E2" s="1"/>
      <c r="F2" s="13" t="s">
        <v>81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3" t="s">
        <v>18</v>
      </c>
      <c r="B4" s="154" t="s">
        <v>19</v>
      </c>
      <c r="C4" s="171" t="s">
        <v>82</v>
      </c>
      <c r="D4" s="157" t="s">
        <v>21</v>
      </c>
      <c r="E4" s="176" t="s">
        <v>22</v>
      </c>
      <c r="F4" s="163" t="s">
        <v>23</v>
      </c>
    </row>
    <row r="5" spans="1:6" ht="5.45" customHeight="1" x14ac:dyDescent="0.2">
      <c r="A5" s="174"/>
      <c r="B5" s="155"/>
      <c r="C5" s="172"/>
      <c r="D5" s="158"/>
      <c r="E5" s="177"/>
      <c r="F5" s="164"/>
    </row>
    <row r="6" spans="1:6" ht="9.6" customHeight="1" x14ac:dyDescent="0.2">
      <c r="A6" s="174"/>
      <c r="B6" s="155"/>
      <c r="C6" s="172"/>
      <c r="D6" s="158"/>
      <c r="E6" s="177"/>
      <c r="F6" s="164"/>
    </row>
    <row r="7" spans="1:6" ht="6" customHeight="1" x14ac:dyDescent="0.2">
      <c r="A7" s="174"/>
      <c r="B7" s="155"/>
      <c r="C7" s="172"/>
      <c r="D7" s="158"/>
      <c r="E7" s="177"/>
      <c r="F7" s="164"/>
    </row>
    <row r="8" spans="1:6" ht="6.6" customHeight="1" x14ac:dyDescent="0.2">
      <c r="A8" s="174"/>
      <c r="B8" s="155"/>
      <c r="C8" s="172"/>
      <c r="D8" s="158"/>
      <c r="E8" s="177"/>
      <c r="F8" s="164"/>
    </row>
    <row r="9" spans="1:6" ht="10.9" customHeight="1" x14ac:dyDescent="0.2">
      <c r="A9" s="174"/>
      <c r="B9" s="155"/>
      <c r="C9" s="172"/>
      <c r="D9" s="158"/>
      <c r="E9" s="177"/>
      <c r="F9" s="164"/>
    </row>
    <row r="10" spans="1:6" ht="4.1500000000000004" hidden="1" customHeight="1" x14ac:dyDescent="0.2">
      <c r="A10" s="174"/>
      <c r="B10" s="155"/>
      <c r="C10" s="29"/>
      <c r="D10" s="158"/>
      <c r="E10" s="30"/>
      <c r="F10" s="31"/>
    </row>
    <row r="11" spans="1:6" ht="13.15" hidden="1" customHeight="1" x14ac:dyDescent="0.2">
      <c r="A11" s="175"/>
      <c r="B11" s="156"/>
      <c r="C11" s="32"/>
      <c r="D11" s="159"/>
      <c r="E11" s="33"/>
      <c r="F11" s="3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15032500</v>
      </c>
      <c r="E13" s="65">
        <f>E17+E37+E43+E62+E74+E95+E112+E166+E174+E182+E190</f>
        <v>5316115.4300000006</v>
      </c>
      <c r="F13" s="66">
        <f>D13-E13</f>
        <v>9716384.5700000003</v>
      </c>
    </row>
    <row r="14" spans="1:6" x14ac:dyDescent="0.2">
      <c r="A14" s="79" t="s">
        <v>30</v>
      </c>
      <c r="B14" s="39"/>
      <c r="C14" s="40"/>
      <c r="D14" s="67"/>
      <c r="E14" s="68"/>
      <c r="F14" s="69"/>
    </row>
    <row r="15" spans="1:6" ht="32.25" customHeight="1" x14ac:dyDescent="0.2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15032500</v>
      </c>
      <c r="E15" s="61">
        <f>E17+E37+E43+E62+E74+E95+E112+E166+E174+E182+E190</f>
        <v>5316115.4300000006</v>
      </c>
      <c r="F15" s="70">
        <f>D15-E15</f>
        <v>9716384.5700000003</v>
      </c>
    </row>
    <row r="16" spans="1:6" ht="14.25" x14ac:dyDescent="0.2">
      <c r="A16" s="119" t="s">
        <v>87</v>
      </c>
      <c r="B16" s="41" t="s">
        <v>84</v>
      </c>
      <c r="C16" s="71" t="s">
        <v>88</v>
      </c>
      <c r="D16" s="90">
        <f>D17+D37+D43</f>
        <v>6684200</v>
      </c>
      <c r="E16" s="90">
        <f>E17+E37+E43</f>
        <v>2324199.7400000002</v>
      </c>
      <c r="F16" s="70">
        <f t="shared" ref="F16:F67" si="0">D16-E16</f>
        <v>4360000.26</v>
      </c>
    </row>
    <row r="17" spans="1:6" ht="81" customHeight="1" x14ac:dyDescent="0.2">
      <c r="A17" s="103" t="s">
        <v>89</v>
      </c>
      <c r="B17" s="41" t="s">
        <v>84</v>
      </c>
      <c r="C17" s="71" t="s">
        <v>90</v>
      </c>
      <c r="D17" s="91">
        <f>D18+D31</f>
        <v>6319200</v>
      </c>
      <c r="E17" s="91">
        <f>E18+E31</f>
        <v>2263552.7200000002</v>
      </c>
      <c r="F17" s="70">
        <f t="shared" si="0"/>
        <v>4055647.28</v>
      </c>
    </row>
    <row r="18" spans="1:6" ht="58.5" customHeight="1" x14ac:dyDescent="0.2">
      <c r="A18" s="104" t="s">
        <v>91</v>
      </c>
      <c r="B18" s="88" t="s">
        <v>84</v>
      </c>
      <c r="C18" s="89" t="s">
        <v>92</v>
      </c>
      <c r="D18" s="90">
        <f>D19</f>
        <v>6319000</v>
      </c>
      <c r="E18" s="91">
        <f>E19</f>
        <v>2263352.7200000002</v>
      </c>
      <c r="F18" s="70">
        <f t="shared" si="0"/>
        <v>4055647.28</v>
      </c>
    </row>
    <row r="19" spans="1:6" ht="52.5" customHeight="1" x14ac:dyDescent="0.2">
      <c r="A19" s="103" t="s">
        <v>93</v>
      </c>
      <c r="B19" s="41" t="s">
        <v>84</v>
      </c>
      <c r="C19" s="71" t="s">
        <v>94</v>
      </c>
      <c r="D19" s="90">
        <f>D20+D26</f>
        <v>6319000</v>
      </c>
      <c r="E19" s="91">
        <f>E20+E26</f>
        <v>2263352.7200000002</v>
      </c>
      <c r="F19" s="70">
        <f t="shared" si="0"/>
        <v>4055647.28</v>
      </c>
    </row>
    <row r="20" spans="1:6" ht="136.5" customHeight="1" x14ac:dyDescent="0.2">
      <c r="A20" s="105" t="s">
        <v>95</v>
      </c>
      <c r="B20" s="41" t="s">
        <v>84</v>
      </c>
      <c r="C20" s="71" t="s">
        <v>96</v>
      </c>
      <c r="D20" s="90">
        <f>FIO</f>
        <v>5063100</v>
      </c>
      <c r="E20" s="91">
        <f>E21</f>
        <v>1780810.9800000002</v>
      </c>
      <c r="F20" s="70">
        <f t="shared" si="0"/>
        <v>3282289.0199999996</v>
      </c>
    </row>
    <row r="21" spans="1:6" ht="94.5" customHeight="1" x14ac:dyDescent="0.2">
      <c r="A21" s="103" t="s">
        <v>97</v>
      </c>
      <c r="B21" s="41" t="s">
        <v>84</v>
      </c>
      <c r="C21" s="89" t="s">
        <v>98</v>
      </c>
      <c r="D21" s="90">
        <f>D22</f>
        <v>5063100</v>
      </c>
      <c r="E21" s="91">
        <f>E22</f>
        <v>1780810.9800000002</v>
      </c>
      <c r="F21" s="70">
        <f t="shared" si="0"/>
        <v>3282289.0199999996</v>
      </c>
    </row>
    <row r="22" spans="1:6" ht="42" customHeight="1" x14ac:dyDescent="0.2">
      <c r="A22" s="103" t="s">
        <v>99</v>
      </c>
      <c r="B22" s="41" t="s">
        <v>84</v>
      </c>
      <c r="C22" s="71" t="s">
        <v>100</v>
      </c>
      <c r="D22" s="90">
        <f>D23+D24+D25</f>
        <v>5063100</v>
      </c>
      <c r="E22" s="91">
        <f>E23+E24+E25</f>
        <v>1780810.9800000002</v>
      </c>
      <c r="F22" s="70">
        <f t="shared" si="0"/>
        <v>3282289.0199999996</v>
      </c>
    </row>
    <row r="23" spans="1:6" ht="44.25" customHeight="1" x14ac:dyDescent="0.2">
      <c r="A23" s="103" t="s">
        <v>451</v>
      </c>
      <c r="B23" s="41" t="s">
        <v>84</v>
      </c>
      <c r="C23" s="71" t="s">
        <v>101</v>
      </c>
      <c r="D23" s="90">
        <v>3657700</v>
      </c>
      <c r="E23" s="91">
        <v>1343648.05</v>
      </c>
      <c r="F23" s="70">
        <f t="shared" si="0"/>
        <v>2314051.9500000002</v>
      </c>
    </row>
    <row r="24" spans="1:6" ht="66.75" customHeight="1" x14ac:dyDescent="0.2">
      <c r="A24" s="103" t="s">
        <v>456</v>
      </c>
      <c r="B24" s="41" t="s">
        <v>84</v>
      </c>
      <c r="C24" s="71" t="s">
        <v>102</v>
      </c>
      <c r="D24" s="90">
        <v>300700</v>
      </c>
      <c r="E24" s="136">
        <v>75171.600000000006</v>
      </c>
      <c r="F24" s="70">
        <f t="shared" si="0"/>
        <v>225528.4</v>
      </c>
    </row>
    <row r="25" spans="1:6" ht="73.5" customHeight="1" x14ac:dyDescent="0.2">
      <c r="A25" s="103" t="s">
        <v>452</v>
      </c>
      <c r="B25" s="41" t="s">
        <v>84</v>
      </c>
      <c r="C25" s="71" t="s">
        <v>103</v>
      </c>
      <c r="D25" s="90">
        <v>1104700</v>
      </c>
      <c r="E25" s="91">
        <v>361991.33</v>
      </c>
      <c r="F25" s="70">
        <f t="shared" si="0"/>
        <v>742708.66999999993</v>
      </c>
    </row>
    <row r="26" spans="1:6" ht="121.5" customHeight="1" x14ac:dyDescent="0.2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91">
        <f>E27</f>
        <v>482541.74</v>
      </c>
      <c r="F26" s="70">
        <f t="shared" si="0"/>
        <v>773358.26</v>
      </c>
    </row>
    <row r="27" spans="1:6" ht="53.25" customHeight="1" x14ac:dyDescent="0.2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91">
        <f>E28</f>
        <v>482541.74</v>
      </c>
      <c r="F27" s="70">
        <f t="shared" si="0"/>
        <v>773358.26</v>
      </c>
    </row>
    <row r="28" spans="1:6" ht="48.75" customHeight="1" x14ac:dyDescent="0.2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482541.74</v>
      </c>
      <c r="F28" s="70">
        <f t="shared" si="0"/>
        <v>773358.26</v>
      </c>
    </row>
    <row r="29" spans="1:6" ht="21" customHeight="1" x14ac:dyDescent="0.2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251425.24</v>
      </c>
      <c r="F29" s="70">
        <f t="shared" si="0"/>
        <v>622674.76</v>
      </c>
    </row>
    <row r="30" spans="1:6" ht="27" customHeight="1" x14ac:dyDescent="0.2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231116.5</v>
      </c>
      <c r="F30" s="70">
        <f t="shared" si="0"/>
        <v>150683.5</v>
      </c>
    </row>
    <row r="31" spans="1:6" ht="52.5" customHeight="1" x14ac:dyDescent="0.2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136">
        <f t="shared" si="1"/>
        <v>200</v>
      </c>
      <c r="F31" s="102">
        <f t="shared" si="0"/>
        <v>0</v>
      </c>
    </row>
    <row r="32" spans="1:6" ht="22.5" customHeight="1" x14ac:dyDescent="0.2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137">
        <f t="shared" si="1"/>
        <v>200</v>
      </c>
      <c r="F32" s="102">
        <f t="shared" si="0"/>
        <v>0</v>
      </c>
    </row>
    <row r="33" spans="1:6" ht="159.75" customHeight="1" x14ac:dyDescent="0.2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137">
        <f t="shared" si="1"/>
        <v>200</v>
      </c>
      <c r="F33" s="102">
        <f t="shared" si="0"/>
        <v>0</v>
      </c>
    </row>
    <row r="34" spans="1:6" ht="53.25" customHeight="1" x14ac:dyDescent="0.2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137">
        <f t="shared" si="1"/>
        <v>200</v>
      </c>
      <c r="F34" s="102">
        <f t="shared" si="0"/>
        <v>0</v>
      </c>
    </row>
    <row r="35" spans="1:6" ht="51.75" customHeight="1" x14ac:dyDescent="0.2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137">
        <f t="shared" si="1"/>
        <v>200</v>
      </c>
      <c r="F35" s="102">
        <f t="shared" si="0"/>
        <v>0</v>
      </c>
    </row>
    <row r="36" spans="1:6" ht="21" customHeight="1" x14ac:dyDescent="0.2">
      <c r="A36" s="103" t="s">
        <v>448</v>
      </c>
      <c r="B36" s="41" t="s">
        <v>84</v>
      </c>
      <c r="C36" s="71" t="s">
        <v>120</v>
      </c>
      <c r="D36" s="90">
        <v>200</v>
      </c>
      <c r="E36" s="137">
        <v>200</v>
      </c>
      <c r="F36" s="102">
        <f t="shared" si="0"/>
        <v>0</v>
      </c>
    </row>
    <row r="37" spans="1:6" ht="26.25" customHeight="1" x14ac:dyDescent="0.2">
      <c r="A37" s="103" t="s">
        <v>122</v>
      </c>
      <c r="B37" s="41" t="s">
        <v>84</v>
      </c>
      <c r="C37" s="71" t="s">
        <v>123</v>
      </c>
      <c r="D37" s="90">
        <f>D38</f>
        <v>205000</v>
      </c>
      <c r="E37" s="92">
        <v>0</v>
      </c>
      <c r="F37" s="70">
        <f t="shared" si="0"/>
        <v>205000</v>
      </c>
    </row>
    <row r="38" spans="1:6" ht="53.25" customHeight="1" x14ac:dyDescent="0.2">
      <c r="A38" s="103" t="s">
        <v>112</v>
      </c>
      <c r="B38" s="41" t="s">
        <v>84</v>
      </c>
      <c r="C38" s="71" t="s">
        <v>124</v>
      </c>
      <c r="D38" s="90">
        <f>D39</f>
        <v>205000</v>
      </c>
      <c r="E38" s="92">
        <v>0</v>
      </c>
      <c r="F38" s="70">
        <f t="shared" si="0"/>
        <v>205000</v>
      </c>
    </row>
    <row r="39" spans="1:6" ht="36.75" customHeight="1" x14ac:dyDescent="0.2">
      <c r="A39" s="103" t="s">
        <v>125</v>
      </c>
      <c r="B39" s="41" t="s">
        <v>84</v>
      </c>
      <c r="C39" s="71" t="s">
        <v>126</v>
      </c>
      <c r="D39" s="90">
        <f>D40</f>
        <v>205000</v>
      </c>
      <c r="E39" s="92">
        <v>0</v>
      </c>
      <c r="F39" s="70">
        <f t="shared" si="0"/>
        <v>205000</v>
      </c>
    </row>
    <row r="40" spans="1:6" ht="101.25" customHeight="1" x14ac:dyDescent="0.2">
      <c r="A40" s="103" t="s">
        <v>127</v>
      </c>
      <c r="B40" s="41" t="s">
        <v>84</v>
      </c>
      <c r="C40" s="71" t="s">
        <v>128</v>
      </c>
      <c r="D40" s="90">
        <f>D41</f>
        <v>205000</v>
      </c>
      <c r="E40" s="92">
        <v>0</v>
      </c>
      <c r="F40" s="70">
        <f t="shared" si="0"/>
        <v>205000</v>
      </c>
    </row>
    <row r="41" spans="1:6" ht="22.5" customHeight="1" x14ac:dyDescent="0.2">
      <c r="A41" s="103" t="s">
        <v>121</v>
      </c>
      <c r="B41" s="41" t="s">
        <v>84</v>
      </c>
      <c r="C41" s="71" t="s">
        <v>129</v>
      </c>
      <c r="D41" s="90">
        <f>D42</f>
        <v>205000</v>
      </c>
      <c r="E41" s="92">
        <v>0</v>
      </c>
      <c r="F41" s="70">
        <f t="shared" si="0"/>
        <v>205000</v>
      </c>
    </row>
    <row r="42" spans="1:6" ht="18" customHeight="1" x14ac:dyDescent="0.2">
      <c r="A42" s="103" t="s">
        <v>130</v>
      </c>
      <c r="B42" s="41" t="s">
        <v>84</v>
      </c>
      <c r="C42" s="71" t="s">
        <v>131</v>
      </c>
      <c r="D42" s="90">
        <v>205000</v>
      </c>
      <c r="E42" s="92">
        <v>0</v>
      </c>
      <c r="F42" s="70">
        <f t="shared" si="0"/>
        <v>205000</v>
      </c>
    </row>
    <row r="43" spans="1:6" ht="26.25" customHeight="1" x14ac:dyDescent="0.2">
      <c r="A43" s="103" t="s">
        <v>132</v>
      </c>
      <c r="B43" s="41" t="s">
        <v>84</v>
      </c>
      <c r="C43" s="71" t="s">
        <v>133</v>
      </c>
      <c r="D43" s="90">
        <f>D44+D56</f>
        <v>160000</v>
      </c>
      <c r="E43" s="136">
        <f>E44+E56</f>
        <v>60647.02</v>
      </c>
      <c r="F43" s="70">
        <f t="shared" si="0"/>
        <v>99352.98000000001</v>
      </c>
    </row>
    <row r="44" spans="1:6" ht="51.75" customHeight="1" x14ac:dyDescent="0.2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136">
        <f>E45</f>
        <v>29302.019999999997</v>
      </c>
      <c r="F44" s="70">
        <f t="shared" si="0"/>
        <v>46697.98</v>
      </c>
    </row>
    <row r="45" spans="1:6" ht="47.25" customHeight="1" x14ac:dyDescent="0.2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136">
        <f>E46+E50</f>
        <v>29302.019999999997</v>
      </c>
      <c r="F45" s="70">
        <f t="shared" si="0"/>
        <v>46697.98</v>
      </c>
    </row>
    <row r="46" spans="1:6" ht="125.25" customHeight="1" x14ac:dyDescent="0.2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136">
        <f t="shared" si="2"/>
        <v>20000</v>
      </c>
      <c r="F46" s="102">
        <f t="shared" si="0"/>
        <v>0</v>
      </c>
    </row>
    <row r="47" spans="1:6" ht="19.5" customHeight="1" x14ac:dyDescent="0.2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136">
        <f t="shared" si="2"/>
        <v>20000</v>
      </c>
      <c r="F47" s="102">
        <f t="shared" si="0"/>
        <v>0</v>
      </c>
    </row>
    <row r="48" spans="1:6" ht="17.25" customHeight="1" x14ac:dyDescent="0.2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136">
        <f t="shared" si="2"/>
        <v>20000</v>
      </c>
      <c r="F48" s="102">
        <f t="shared" si="0"/>
        <v>0</v>
      </c>
    </row>
    <row r="49" spans="1:6" ht="19.5" customHeight="1" x14ac:dyDescent="0.2">
      <c r="A49" s="107" t="s">
        <v>455</v>
      </c>
      <c r="B49" s="41" t="s">
        <v>84</v>
      </c>
      <c r="C49" s="71" t="s">
        <v>141</v>
      </c>
      <c r="D49" s="90">
        <v>20000</v>
      </c>
      <c r="E49" s="136">
        <v>20000</v>
      </c>
      <c r="F49" s="102">
        <f t="shared" si="0"/>
        <v>0</v>
      </c>
    </row>
    <row r="50" spans="1:6" ht="94.5" customHeight="1" x14ac:dyDescent="0.2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9302.0199999999986</v>
      </c>
      <c r="F50" s="70">
        <f t="shared" si="0"/>
        <v>46697.98</v>
      </c>
    </row>
    <row r="51" spans="1:6" ht="24" customHeight="1" x14ac:dyDescent="0.2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9302.0199999999986</v>
      </c>
      <c r="F51" s="70">
        <f t="shared" si="0"/>
        <v>46697.98</v>
      </c>
    </row>
    <row r="52" spans="1:6" ht="21" customHeight="1" x14ac:dyDescent="0.2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9302.0199999999986</v>
      </c>
      <c r="F52" s="70">
        <f t="shared" si="0"/>
        <v>46697.98</v>
      </c>
    </row>
    <row r="53" spans="1:6" ht="42" customHeight="1" x14ac:dyDescent="0.2">
      <c r="A53" s="108" t="s">
        <v>453</v>
      </c>
      <c r="B53" s="41" t="s">
        <v>84</v>
      </c>
      <c r="C53" s="71" t="s">
        <v>146</v>
      </c>
      <c r="D53" s="90">
        <v>52000</v>
      </c>
      <c r="E53" s="92">
        <v>8597.6299999999992</v>
      </c>
      <c r="F53" s="70">
        <f t="shared" si="0"/>
        <v>43402.37</v>
      </c>
    </row>
    <row r="54" spans="1:6" ht="17.25" customHeight="1" x14ac:dyDescent="0.2">
      <c r="A54" s="109" t="s">
        <v>454</v>
      </c>
      <c r="B54" s="41" t="s">
        <v>84</v>
      </c>
      <c r="C54" s="71" t="s">
        <v>147</v>
      </c>
      <c r="D54" s="90">
        <v>3000</v>
      </c>
      <c r="E54" s="92">
        <v>704.39</v>
      </c>
      <c r="F54" s="70">
        <f t="shared" si="0"/>
        <v>2295.61</v>
      </c>
    </row>
    <row r="55" spans="1:6" ht="18" customHeight="1" x14ac:dyDescent="0.2">
      <c r="A55" s="107" t="s">
        <v>455</v>
      </c>
      <c r="B55" s="41" t="s">
        <v>84</v>
      </c>
      <c r="C55" s="71" t="s">
        <v>148</v>
      </c>
      <c r="D55" s="90">
        <v>1000</v>
      </c>
      <c r="E55" s="92">
        <v>0</v>
      </c>
      <c r="F55" s="70">
        <f t="shared" si="0"/>
        <v>1000</v>
      </c>
    </row>
    <row r="56" spans="1:6" ht="65.25" customHeight="1" x14ac:dyDescent="0.2">
      <c r="A56" s="104" t="s">
        <v>149</v>
      </c>
      <c r="B56" s="88" t="s">
        <v>84</v>
      </c>
      <c r="C56" s="89" t="s">
        <v>150</v>
      </c>
      <c r="D56" s="90">
        <f t="shared" ref="D56:E60" si="3">D57</f>
        <v>84000</v>
      </c>
      <c r="E56" s="136">
        <f t="shared" si="3"/>
        <v>31345</v>
      </c>
      <c r="F56" s="70">
        <f t="shared" si="0"/>
        <v>52655</v>
      </c>
    </row>
    <row r="57" spans="1:6" ht="57" customHeight="1" x14ac:dyDescent="0.2">
      <c r="A57" s="103" t="s">
        <v>151</v>
      </c>
      <c r="B57" s="41" t="s">
        <v>84</v>
      </c>
      <c r="C57" s="71" t="s">
        <v>152</v>
      </c>
      <c r="D57" s="90">
        <f t="shared" si="3"/>
        <v>84000</v>
      </c>
      <c r="E57" s="136">
        <f t="shared" si="3"/>
        <v>31345</v>
      </c>
      <c r="F57" s="70">
        <f t="shared" si="0"/>
        <v>52655</v>
      </c>
    </row>
    <row r="58" spans="1:6" ht="199.5" customHeight="1" x14ac:dyDescent="0.2">
      <c r="A58" s="105" t="s">
        <v>153</v>
      </c>
      <c r="B58" s="41" t="s">
        <v>84</v>
      </c>
      <c r="C58" s="71" t="s">
        <v>154</v>
      </c>
      <c r="D58" s="90">
        <f t="shared" si="3"/>
        <v>84000</v>
      </c>
      <c r="E58" s="136">
        <f t="shared" si="3"/>
        <v>31345</v>
      </c>
      <c r="F58" s="70">
        <f t="shared" si="0"/>
        <v>52655</v>
      </c>
    </row>
    <row r="59" spans="1:6" ht="48" customHeight="1" x14ac:dyDescent="0.2">
      <c r="A59" s="103" t="s">
        <v>106</v>
      </c>
      <c r="B59" s="41" t="s">
        <v>84</v>
      </c>
      <c r="C59" s="71" t="s">
        <v>155</v>
      </c>
      <c r="D59" s="90">
        <f t="shared" si="3"/>
        <v>84000</v>
      </c>
      <c r="E59" s="136">
        <f t="shared" si="3"/>
        <v>31345</v>
      </c>
      <c r="F59" s="70">
        <f t="shared" si="0"/>
        <v>52655</v>
      </c>
    </row>
    <row r="60" spans="1:6" ht="51.75" customHeight="1" x14ac:dyDescent="0.2">
      <c r="A60" s="103" t="s">
        <v>108</v>
      </c>
      <c r="B60" s="41" t="s">
        <v>84</v>
      </c>
      <c r="C60" s="71" t="s">
        <v>156</v>
      </c>
      <c r="D60" s="90">
        <f t="shared" si="3"/>
        <v>84000</v>
      </c>
      <c r="E60" s="136">
        <f t="shared" si="3"/>
        <v>31345</v>
      </c>
      <c r="F60" s="70">
        <f t="shared" si="0"/>
        <v>52655</v>
      </c>
    </row>
    <row r="61" spans="1:6" ht="28.5" customHeight="1" x14ac:dyDescent="0.2">
      <c r="A61" s="103" t="s">
        <v>448</v>
      </c>
      <c r="B61" s="41" t="s">
        <v>84</v>
      </c>
      <c r="C61" s="71" t="s">
        <v>157</v>
      </c>
      <c r="D61" s="90">
        <v>84000</v>
      </c>
      <c r="E61" s="136">
        <v>31345</v>
      </c>
      <c r="F61" s="70">
        <f t="shared" si="0"/>
        <v>52655</v>
      </c>
    </row>
    <row r="62" spans="1:6" ht="14.25" x14ac:dyDescent="0.2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95194.81</v>
      </c>
      <c r="F62" s="102">
        <f t="shared" si="0"/>
        <v>146505.19</v>
      </c>
    </row>
    <row r="63" spans="1:6" ht="39" customHeight="1" x14ac:dyDescent="0.2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95194.81</v>
      </c>
      <c r="F63" s="102">
        <f t="shared" si="0"/>
        <v>146505.19</v>
      </c>
    </row>
    <row r="64" spans="1:6" ht="54.75" customHeight="1" x14ac:dyDescent="0.2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95194.81</v>
      </c>
      <c r="F64" s="102">
        <f t="shared" si="0"/>
        <v>146505.19</v>
      </c>
    </row>
    <row r="65" spans="1:6" ht="18.75" customHeight="1" x14ac:dyDescent="0.2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95194.81</v>
      </c>
      <c r="F65" s="102">
        <f t="shared" si="0"/>
        <v>146505.19</v>
      </c>
    </row>
    <row r="66" spans="1:6" ht="114.75" customHeight="1" x14ac:dyDescent="0.2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95194.81</v>
      </c>
      <c r="F66" s="102">
        <f t="shared" si="0"/>
        <v>146505.19</v>
      </c>
    </row>
    <row r="67" spans="1:6" ht="96" customHeight="1" x14ac:dyDescent="0.2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95194.81</v>
      </c>
      <c r="F67" s="102">
        <f t="shared" si="0"/>
        <v>117705.19</v>
      </c>
    </row>
    <row r="68" spans="1:6" ht="39.75" customHeight="1" x14ac:dyDescent="0.2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95194.81</v>
      </c>
      <c r="F68" s="102">
        <f t="shared" ref="F68:F131" si="5">D68-E68</f>
        <v>117705.19</v>
      </c>
    </row>
    <row r="69" spans="1:6" ht="39" customHeight="1" x14ac:dyDescent="0.2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75428.92</v>
      </c>
      <c r="F69" s="102">
        <f t="shared" si="5"/>
        <v>88071.08</v>
      </c>
    </row>
    <row r="70" spans="1:6" ht="78.75" customHeight="1" x14ac:dyDescent="0.2">
      <c r="A70" s="103" t="s">
        <v>452</v>
      </c>
      <c r="B70" s="41" t="s">
        <v>84</v>
      </c>
      <c r="C70" s="71" t="s">
        <v>169</v>
      </c>
      <c r="D70" s="90">
        <v>49400</v>
      </c>
      <c r="E70" s="136">
        <v>19765.89</v>
      </c>
      <c r="F70" s="102">
        <f t="shared" si="5"/>
        <v>29634.11</v>
      </c>
    </row>
    <row r="71" spans="1:6" ht="54" customHeight="1" x14ac:dyDescent="0.2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 x14ac:dyDescent="0.2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 x14ac:dyDescent="0.2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 x14ac:dyDescent="0.2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75450</v>
      </c>
      <c r="F74" s="70">
        <f t="shared" si="5"/>
        <v>101050</v>
      </c>
    </row>
    <row r="75" spans="1:6" ht="61.5" customHeight="1" x14ac:dyDescent="0.2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75450</v>
      </c>
      <c r="F75" s="70">
        <f t="shared" si="5"/>
        <v>101050</v>
      </c>
    </row>
    <row r="76" spans="1:6" ht="86.25" customHeight="1" x14ac:dyDescent="0.2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75450</v>
      </c>
      <c r="F76" s="70">
        <f t="shared" si="5"/>
        <v>101050</v>
      </c>
    </row>
    <row r="77" spans="1:6" ht="36.75" customHeight="1" x14ac:dyDescent="0.2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69600</v>
      </c>
      <c r="F77" s="70">
        <f t="shared" si="5"/>
        <v>74400</v>
      </c>
    </row>
    <row r="78" spans="1:6" ht="138" customHeight="1" x14ac:dyDescent="0.2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 x14ac:dyDescent="0.2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 x14ac:dyDescent="0.2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 x14ac:dyDescent="0.2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 x14ac:dyDescent="0.2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69600</v>
      </c>
      <c r="F82" s="102">
        <f t="shared" si="5"/>
        <v>69600</v>
      </c>
    </row>
    <row r="83" spans="1:6" ht="20.25" customHeight="1" x14ac:dyDescent="0.2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69600</v>
      </c>
      <c r="F83" s="102">
        <f t="shared" si="5"/>
        <v>69600</v>
      </c>
    </row>
    <row r="84" spans="1:6" ht="31.5" customHeight="1" x14ac:dyDescent="0.2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69600</v>
      </c>
      <c r="F84" s="102">
        <f t="shared" si="5"/>
        <v>69600</v>
      </c>
    </row>
    <row r="85" spans="1:6" ht="39.75" customHeight="1" x14ac:dyDescent="0.2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 x14ac:dyDescent="0.2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 x14ac:dyDescent="0.2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 x14ac:dyDescent="0.2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 x14ac:dyDescent="0.2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 x14ac:dyDescent="0.2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5850</v>
      </c>
      <c r="F90" s="102">
        <f t="shared" si="5"/>
        <v>20650</v>
      </c>
    </row>
    <row r="91" spans="1:6" ht="149.25" customHeight="1" x14ac:dyDescent="0.2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5850</v>
      </c>
      <c r="F91" s="102">
        <f t="shared" si="5"/>
        <v>20650</v>
      </c>
    </row>
    <row r="92" spans="1:6" ht="57.75" customHeight="1" x14ac:dyDescent="0.2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5850</v>
      </c>
      <c r="F92" s="102">
        <f t="shared" si="5"/>
        <v>20650</v>
      </c>
    </row>
    <row r="93" spans="1:6" ht="49.5" customHeight="1" x14ac:dyDescent="0.2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5850</v>
      </c>
      <c r="F93" s="102">
        <f t="shared" si="5"/>
        <v>20650</v>
      </c>
    </row>
    <row r="94" spans="1:6" ht="26.25" customHeight="1" x14ac:dyDescent="0.2">
      <c r="A94" s="103" t="s">
        <v>448</v>
      </c>
      <c r="B94" s="41" t="s">
        <v>84</v>
      </c>
      <c r="C94" s="71" t="s">
        <v>205</v>
      </c>
      <c r="D94" s="90">
        <v>26500</v>
      </c>
      <c r="E94" s="92">
        <v>5850</v>
      </c>
      <c r="F94" s="102">
        <f t="shared" si="5"/>
        <v>20650</v>
      </c>
    </row>
    <row r="95" spans="1:6" ht="14.25" x14ac:dyDescent="0.2">
      <c r="A95" s="119" t="s">
        <v>206</v>
      </c>
      <c r="B95" s="41" t="s">
        <v>84</v>
      </c>
      <c r="C95" s="71" t="s">
        <v>207</v>
      </c>
      <c r="D95" s="90">
        <f>D96</f>
        <v>3229700</v>
      </c>
      <c r="E95" s="136">
        <f>E96</f>
        <v>926908</v>
      </c>
      <c r="F95" s="70">
        <f t="shared" si="5"/>
        <v>2302792</v>
      </c>
    </row>
    <row r="96" spans="1:6" ht="22.5" customHeight="1" x14ac:dyDescent="0.2">
      <c r="A96" s="103" t="s">
        <v>208</v>
      </c>
      <c r="B96" s="41" t="s">
        <v>84</v>
      </c>
      <c r="C96" s="71" t="s">
        <v>209</v>
      </c>
      <c r="D96" s="90">
        <f>D97</f>
        <v>3229700</v>
      </c>
      <c r="E96" s="136">
        <f>E97</f>
        <v>926908</v>
      </c>
      <c r="F96" s="70">
        <f t="shared" si="5"/>
        <v>2302792</v>
      </c>
    </row>
    <row r="97" spans="1:6" ht="54.75" customHeight="1" x14ac:dyDescent="0.2">
      <c r="A97" s="104" t="s">
        <v>210</v>
      </c>
      <c r="B97" s="88" t="s">
        <v>84</v>
      </c>
      <c r="C97" s="89" t="s">
        <v>211</v>
      </c>
      <c r="D97" s="90">
        <f>D98+D107</f>
        <v>3229700</v>
      </c>
      <c r="E97" s="134">
        <f>E98+E107</f>
        <v>926908</v>
      </c>
      <c r="F97" s="70">
        <f t="shared" si="5"/>
        <v>2302792</v>
      </c>
    </row>
    <row r="98" spans="1:6" ht="60.75" customHeight="1" x14ac:dyDescent="0.2">
      <c r="A98" s="103" t="s">
        <v>212</v>
      </c>
      <c r="B98" s="41" t="s">
        <v>84</v>
      </c>
      <c r="C98" s="71" t="s">
        <v>213</v>
      </c>
      <c r="D98" s="90">
        <f>D99+D103</f>
        <v>3169700</v>
      </c>
      <c r="E98" s="136">
        <f>E99+E103</f>
        <v>926908</v>
      </c>
      <c r="F98" s="70">
        <f t="shared" si="5"/>
        <v>2242792</v>
      </c>
    </row>
    <row r="99" spans="1:6" ht="136.5" customHeight="1" x14ac:dyDescent="0.2">
      <c r="A99" s="105" t="s">
        <v>214</v>
      </c>
      <c r="B99" s="41" t="s">
        <v>84</v>
      </c>
      <c r="C99" s="71" t="s">
        <v>215</v>
      </c>
      <c r="D99" s="90">
        <f t="shared" ref="D99:E101" si="8">D100</f>
        <v>3019700</v>
      </c>
      <c r="E99" s="136">
        <f t="shared" si="8"/>
        <v>926908</v>
      </c>
      <c r="F99" s="70">
        <f t="shared" si="5"/>
        <v>2092792</v>
      </c>
    </row>
    <row r="100" spans="1:6" ht="48" customHeight="1" x14ac:dyDescent="0.2">
      <c r="A100" s="103" t="s">
        <v>106</v>
      </c>
      <c r="B100" s="41" t="s">
        <v>84</v>
      </c>
      <c r="C100" s="71" t="s">
        <v>216</v>
      </c>
      <c r="D100" s="90">
        <f t="shared" si="8"/>
        <v>3019700</v>
      </c>
      <c r="E100" s="136">
        <f t="shared" si="8"/>
        <v>926908</v>
      </c>
      <c r="F100" s="70">
        <f t="shared" si="5"/>
        <v>2092792</v>
      </c>
    </row>
    <row r="101" spans="1:6" ht="50.25" customHeight="1" x14ac:dyDescent="0.2">
      <c r="A101" s="103" t="s">
        <v>108</v>
      </c>
      <c r="B101" s="41" t="s">
        <v>84</v>
      </c>
      <c r="C101" s="71" t="s">
        <v>217</v>
      </c>
      <c r="D101" s="90">
        <f t="shared" si="8"/>
        <v>3019700</v>
      </c>
      <c r="E101" s="136">
        <f t="shared" si="8"/>
        <v>926908</v>
      </c>
      <c r="F101" s="70">
        <f t="shared" si="5"/>
        <v>2092792</v>
      </c>
    </row>
    <row r="102" spans="1:6" ht="21.75" customHeight="1" x14ac:dyDescent="0.2">
      <c r="A102" s="103" t="s">
        <v>448</v>
      </c>
      <c r="B102" s="41" t="s">
        <v>84</v>
      </c>
      <c r="C102" s="71" t="s">
        <v>218</v>
      </c>
      <c r="D102" s="90">
        <v>3019700</v>
      </c>
      <c r="E102" s="136">
        <v>926908</v>
      </c>
      <c r="F102" s="70">
        <f t="shared" si="5"/>
        <v>2092792</v>
      </c>
    </row>
    <row r="103" spans="1:6" ht="140.25" customHeight="1" x14ac:dyDescent="0.2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 x14ac:dyDescent="0.2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 x14ac:dyDescent="0.2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 x14ac:dyDescent="0.2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 x14ac:dyDescent="0.2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 x14ac:dyDescent="0.2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 x14ac:dyDescent="0.2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 x14ac:dyDescent="0.2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 x14ac:dyDescent="0.2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 x14ac:dyDescent="0.2">
      <c r="A112" s="119" t="s">
        <v>231</v>
      </c>
      <c r="B112" s="41" t="s">
        <v>84</v>
      </c>
      <c r="C112" s="71" t="s">
        <v>232</v>
      </c>
      <c r="D112" s="91">
        <f>D113+D120+D131</f>
        <v>3577700</v>
      </c>
      <c r="E112" s="136">
        <f>E113+E120+E131</f>
        <v>1419010.03</v>
      </c>
      <c r="F112" s="70">
        <f t="shared" si="5"/>
        <v>2158689.9699999997</v>
      </c>
    </row>
    <row r="113" spans="1:6" ht="21.75" customHeight="1" x14ac:dyDescent="0.2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136">
        <f t="shared" si="10"/>
        <v>17598.72</v>
      </c>
      <c r="F113" s="70">
        <f t="shared" si="5"/>
        <v>12401.279999999999</v>
      </c>
    </row>
    <row r="114" spans="1:6" ht="64.5" customHeight="1" x14ac:dyDescent="0.2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136">
        <f t="shared" si="10"/>
        <v>17598.72</v>
      </c>
      <c r="F114" s="70">
        <f t="shared" si="5"/>
        <v>12401.279999999999</v>
      </c>
    </row>
    <row r="115" spans="1:6" ht="51.75" customHeight="1" x14ac:dyDescent="0.2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136">
        <f t="shared" si="10"/>
        <v>17598.72</v>
      </c>
      <c r="F115" s="70">
        <f t="shared" si="5"/>
        <v>12401.279999999999</v>
      </c>
    </row>
    <row r="116" spans="1:6" ht="125.25" customHeight="1" x14ac:dyDescent="0.2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136">
        <f t="shared" si="10"/>
        <v>17598.72</v>
      </c>
      <c r="F116" s="70">
        <f t="shared" si="5"/>
        <v>12401.279999999999</v>
      </c>
    </row>
    <row r="117" spans="1:6" ht="54" customHeight="1" x14ac:dyDescent="0.2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136">
        <f t="shared" si="10"/>
        <v>17598.72</v>
      </c>
      <c r="F117" s="70">
        <f t="shared" si="5"/>
        <v>12401.279999999999</v>
      </c>
    </row>
    <row r="118" spans="1:6" ht="58.5" customHeight="1" x14ac:dyDescent="0.2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136">
        <f t="shared" si="10"/>
        <v>17598.72</v>
      </c>
      <c r="F118" s="70">
        <f t="shared" si="5"/>
        <v>12401.279999999999</v>
      </c>
    </row>
    <row r="119" spans="1:6" ht="24.75" customHeight="1" x14ac:dyDescent="0.2">
      <c r="A119" s="103" t="s">
        <v>448</v>
      </c>
      <c r="B119" s="41" t="s">
        <v>84</v>
      </c>
      <c r="C119" s="71" t="s">
        <v>243</v>
      </c>
      <c r="D119" s="90">
        <v>30000</v>
      </c>
      <c r="E119" s="136">
        <v>17598.72</v>
      </c>
      <c r="F119" s="70">
        <f t="shared" si="5"/>
        <v>12401.279999999999</v>
      </c>
    </row>
    <row r="120" spans="1:6" ht="21" customHeight="1" x14ac:dyDescent="0.2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61396</v>
      </c>
      <c r="F120" s="70">
        <f t="shared" si="5"/>
        <v>30004</v>
      </c>
    </row>
    <row r="121" spans="1:6" ht="66" customHeight="1" x14ac:dyDescent="0.2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61396</v>
      </c>
      <c r="F121" s="70">
        <f t="shared" si="5"/>
        <v>30004</v>
      </c>
    </row>
    <row r="122" spans="1:6" ht="52.5" customHeight="1" x14ac:dyDescent="0.2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61396</v>
      </c>
      <c r="F122" s="70">
        <f t="shared" si="5"/>
        <v>30004</v>
      </c>
    </row>
    <row r="123" spans="1:6" ht="123" customHeight="1" x14ac:dyDescent="0.2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 x14ac:dyDescent="0.2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 x14ac:dyDescent="0.2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 x14ac:dyDescent="0.2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 x14ac:dyDescent="0.2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61396</v>
      </c>
      <c r="F127" s="70">
        <f t="shared" si="5"/>
        <v>4</v>
      </c>
    </row>
    <row r="128" spans="1:6" ht="47.25" customHeight="1" x14ac:dyDescent="0.2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61396</v>
      </c>
      <c r="F128" s="70">
        <f t="shared" si="5"/>
        <v>4</v>
      </c>
    </row>
    <row r="129" spans="1:6" ht="50.25" customHeight="1" x14ac:dyDescent="0.2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61396</v>
      </c>
      <c r="F129" s="70">
        <f t="shared" si="5"/>
        <v>4</v>
      </c>
    </row>
    <row r="130" spans="1:6" ht="22.5" customHeight="1" x14ac:dyDescent="0.2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61396</v>
      </c>
      <c r="F130" s="70">
        <f t="shared" si="5"/>
        <v>4</v>
      </c>
    </row>
    <row r="131" spans="1:6" ht="21" customHeight="1" x14ac:dyDescent="0.2">
      <c r="A131" s="103" t="s">
        <v>258</v>
      </c>
      <c r="B131" s="41" t="s">
        <v>84</v>
      </c>
      <c r="C131" s="71" t="s">
        <v>259</v>
      </c>
      <c r="D131" s="90">
        <f>D132</f>
        <v>3456300</v>
      </c>
      <c r="E131" s="92">
        <f>E132</f>
        <v>1340015.31</v>
      </c>
      <c r="F131" s="70">
        <f t="shared" si="5"/>
        <v>2116284.69</v>
      </c>
    </row>
    <row r="132" spans="1:6" ht="63.75" customHeight="1" x14ac:dyDescent="0.2">
      <c r="A132" s="103" t="s">
        <v>235</v>
      </c>
      <c r="B132" s="41" t="s">
        <v>84</v>
      </c>
      <c r="C132" s="71" t="s">
        <v>260</v>
      </c>
      <c r="D132" s="90">
        <f>D133+D155</f>
        <v>3456300</v>
      </c>
      <c r="E132" s="116">
        <f>E133+E155</f>
        <v>1340015.31</v>
      </c>
      <c r="F132" s="70">
        <f t="shared" ref="F132:F197" si="13">D132-E132</f>
        <v>2116284.69</v>
      </c>
    </row>
    <row r="133" spans="1:6" ht="36.75" customHeight="1" x14ac:dyDescent="0.2">
      <c r="A133" s="103" t="s">
        <v>261</v>
      </c>
      <c r="B133" s="41" t="s">
        <v>84</v>
      </c>
      <c r="C133" s="71" t="s">
        <v>262</v>
      </c>
      <c r="D133" s="90">
        <f>D134+D139+D143+D147+D151</f>
        <v>3436300</v>
      </c>
      <c r="E133" s="116">
        <f>E134+E139+E143+E147+E151</f>
        <v>1340015.31</v>
      </c>
      <c r="F133" s="70">
        <f t="shared" si="13"/>
        <v>2096284.69</v>
      </c>
    </row>
    <row r="134" spans="1:6" ht="126" customHeight="1" x14ac:dyDescent="0.2">
      <c r="A134" s="105" t="s">
        <v>263</v>
      </c>
      <c r="B134" s="41" t="s">
        <v>84</v>
      </c>
      <c r="C134" s="71" t="s">
        <v>264</v>
      </c>
      <c r="D134" s="90">
        <f>D135</f>
        <v>917500</v>
      </c>
      <c r="E134" s="92">
        <f>E135</f>
        <v>619838.29</v>
      </c>
      <c r="F134" s="70">
        <f t="shared" si="13"/>
        <v>297661.70999999996</v>
      </c>
    </row>
    <row r="135" spans="1:6" ht="51" customHeight="1" x14ac:dyDescent="0.2">
      <c r="A135" s="103" t="s">
        <v>106</v>
      </c>
      <c r="B135" s="41" t="s">
        <v>84</v>
      </c>
      <c r="C135" s="71" t="s">
        <v>265</v>
      </c>
      <c r="D135" s="90">
        <f>D136</f>
        <v>917500</v>
      </c>
      <c r="E135" s="92">
        <f>E136</f>
        <v>619838.29</v>
      </c>
      <c r="F135" s="70">
        <f t="shared" si="13"/>
        <v>297661.70999999996</v>
      </c>
    </row>
    <row r="136" spans="1:6" ht="57" customHeight="1" x14ac:dyDescent="0.2">
      <c r="A136" s="103" t="s">
        <v>108</v>
      </c>
      <c r="B136" s="41" t="s">
        <v>84</v>
      </c>
      <c r="C136" s="71" t="s">
        <v>266</v>
      </c>
      <c r="D136" s="90">
        <f>D137+D138</f>
        <v>917500</v>
      </c>
      <c r="E136" s="92">
        <f>E137+E138</f>
        <v>619838.29</v>
      </c>
      <c r="F136" s="70">
        <f t="shared" si="13"/>
        <v>297661.70999999996</v>
      </c>
    </row>
    <row r="137" spans="1:6" ht="19.5" customHeight="1" x14ac:dyDescent="0.2">
      <c r="A137" s="103" t="s">
        <v>448</v>
      </c>
      <c r="B137" s="41" t="s">
        <v>84</v>
      </c>
      <c r="C137" s="71" t="s">
        <v>267</v>
      </c>
      <c r="D137" s="90">
        <v>617500</v>
      </c>
      <c r="E137" s="92">
        <v>441929.9</v>
      </c>
      <c r="F137" s="70">
        <f t="shared" si="13"/>
        <v>175570.09999999998</v>
      </c>
    </row>
    <row r="138" spans="1:6" ht="27.75" customHeight="1" x14ac:dyDescent="0.2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177908.39</v>
      </c>
      <c r="F138" s="70">
        <f t="shared" si="13"/>
        <v>122091.60999999999</v>
      </c>
    </row>
    <row r="139" spans="1:6" ht="135" customHeight="1" x14ac:dyDescent="0.2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870900</v>
      </c>
      <c r="E139" s="92">
        <f t="shared" si="14"/>
        <v>519028.02</v>
      </c>
      <c r="F139" s="70">
        <f t="shared" si="13"/>
        <v>351871.98</v>
      </c>
    </row>
    <row r="140" spans="1:6" ht="45.75" customHeight="1" x14ac:dyDescent="0.2">
      <c r="A140" s="103" t="s">
        <v>106</v>
      </c>
      <c r="B140" s="41" t="s">
        <v>84</v>
      </c>
      <c r="C140" s="71" t="s">
        <v>271</v>
      </c>
      <c r="D140" s="90">
        <f t="shared" si="14"/>
        <v>870900</v>
      </c>
      <c r="E140" s="92">
        <f t="shared" si="14"/>
        <v>519028.02</v>
      </c>
      <c r="F140" s="70">
        <f t="shared" si="13"/>
        <v>351871.98</v>
      </c>
    </row>
    <row r="141" spans="1:6" ht="54" customHeight="1" x14ac:dyDescent="0.2">
      <c r="A141" s="103" t="s">
        <v>108</v>
      </c>
      <c r="B141" s="41" t="s">
        <v>84</v>
      </c>
      <c r="C141" s="71" t="s">
        <v>272</v>
      </c>
      <c r="D141" s="90">
        <f t="shared" si="14"/>
        <v>870900</v>
      </c>
      <c r="E141" s="92">
        <f t="shared" si="14"/>
        <v>519028.02</v>
      </c>
      <c r="F141" s="70">
        <f t="shared" si="13"/>
        <v>351871.98</v>
      </c>
    </row>
    <row r="142" spans="1:6" ht="22.5" customHeight="1" x14ac:dyDescent="0.2">
      <c r="A142" s="103" t="s">
        <v>448</v>
      </c>
      <c r="B142" s="41" t="s">
        <v>84</v>
      </c>
      <c r="C142" s="71" t="s">
        <v>273</v>
      </c>
      <c r="D142" s="90">
        <v>870900</v>
      </c>
      <c r="E142" s="92">
        <v>519028.02</v>
      </c>
      <c r="F142" s="70">
        <f t="shared" si="13"/>
        <v>351871.98</v>
      </c>
    </row>
    <row r="143" spans="1:6" ht="123.75" customHeight="1" x14ac:dyDescent="0.2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135000</v>
      </c>
      <c r="E143" s="92">
        <f t="shared" si="15"/>
        <v>101387</v>
      </c>
      <c r="F143" s="70">
        <f t="shared" si="13"/>
        <v>33613</v>
      </c>
    </row>
    <row r="144" spans="1:6" ht="48.75" customHeight="1" x14ac:dyDescent="0.2">
      <c r="A144" s="103" t="s">
        <v>106</v>
      </c>
      <c r="B144" s="41" t="s">
        <v>84</v>
      </c>
      <c r="C144" s="71" t="s">
        <v>276</v>
      </c>
      <c r="D144" s="90">
        <f t="shared" si="15"/>
        <v>135000</v>
      </c>
      <c r="E144" s="92">
        <f t="shared" si="15"/>
        <v>101387</v>
      </c>
      <c r="F144" s="70">
        <f t="shared" si="13"/>
        <v>33613</v>
      </c>
    </row>
    <row r="145" spans="1:6" ht="52.5" customHeight="1" x14ac:dyDescent="0.2">
      <c r="A145" s="103" t="s">
        <v>108</v>
      </c>
      <c r="B145" s="41" t="s">
        <v>84</v>
      </c>
      <c r="C145" s="71" t="s">
        <v>277</v>
      </c>
      <c r="D145" s="90">
        <f t="shared" si="15"/>
        <v>135000</v>
      </c>
      <c r="E145" s="92">
        <f t="shared" si="15"/>
        <v>101387</v>
      </c>
      <c r="F145" s="70">
        <f t="shared" si="13"/>
        <v>33613</v>
      </c>
    </row>
    <row r="146" spans="1:6" ht="26.25" customHeight="1" x14ac:dyDescent="0.2">
      <c r="A146" s="103" t="s">
        <v>448</v>
      </c>
      <c r="B146" s="41" t="s">
        <v>84</v>
      </c>
      <c r="C146" s="71" t="s">
        <v>278</v>
      </c>
      <c r="D146" s="90">
        <v>135000</v>
      </c>
      <c r="E146" s="92">
        <v>101387</v>
      </c>
      <c r="F146" s="70">
        <f t="shared" si="13"/>
        <v>33613</v>
      </c>
    </row>
    <row r="147" spans="1:6" ht="111" customHeight="1" x14ac:dyDescent="0.2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150000</v>
      </c>
      <c r="E147" s="92">
        <f t="shared" si="16"/>
        <v>99762</v>
      </c>
      <c r="F147" s="70">
        <f t="shared" si="13"/>
        <v>50238</v>
      </c>
    </row>
    <row r="148" spans="1:6" ht="53.25" customHeight="1" x14ac:dyDescent="0.2">
      <c r="A148" s="103" t="s">
        <v>106</v>
      </c>
      <c r="B148" s="41" t="s">
        <v>84</v>
      </c>
      <c r="C148" s="71" t="s">
        <v>281</v>
      </c>
      <c r="D148" s="90">
        <f t="shared" si="16"/>
        <v>150000</v>
      </c>
      <c r="E148" s="92">
        <f t="shared" si="16"/>
        <v>99762</v>
      </c>
      <c r="F148" s="70">
        <f t="shared" si="13"/>
        <v>50238</v>
      </c>
    </row>
    <row r="149" spans="1:6" ht="48" customHeight="1" x14ac:dyDescent="0.2">
      <c r="A149" s="103" t="s">
        <v>108</v>
      </c>
      <c r="B149" s="41" t="s">
        <v>84</v>
      </c>
      <c r="C149" s="71" t="s">
        <v>282</v>
      </c>
      <c r="D149" s="90">
        <f t="shared" si="16"/>
        <v>150000</v>
      </c>
      <c r="E149" s="92">
        <f t="shared" si="16"/>
        <v>99762</v>
      </c>
      <c r="F149" s="70">
        <f t="shared" si="13"/>
        <v>50238</v>
      </c>
    </row>
    <row r="150" spans="1:6" ht="24.75" customHeight="1" x14ac:dyDescent="0.2">
      <c r="A150" s="103" t="s">
        <v>448</v>
      </c>
      <c r="B150" s="41" t="s">
        <v>84</v>
      </c>
      <c r="C150" s="71" t="s">
        <v>283</v>
      </c>
      <c r="D150" s="90">
        <v>150000</v>
      </c>
      <c r="E150" s="92">
        <v>99762</v>
      </c>
      <c r="F150" s="70">
        <f t="shared" si="13"/>
        <v>50238</v>
      </c>
    </row>
    <row r="151" spans="1:6" ht="137.25" customHeight="1" x14ac:dyDescent="0.2">
      <c r="A151" s="117" t="s">
        <v>492</v>
      </c>
      <c r="B151" s="41" t="s">
        <v>84</v>
      </c>
      <c r="C151" s="71" t="s">
        <v>491</v>
      </c>
      <c r="D151" s="90">
        <f t="shared" ref="D151:E153" si="17">D152</f>
        <v>1362900</v>
      </c>
      <c r="E151" s="92">
        <f t="shared" si="17"/>
        <v>0</v>
      </c>
      <c r="F151" s="70">
        <f t="shared" si="13"/>
        <v>1362900</v>
      </c>
    </row>
    <row r="152" spans="1:6" ht="46.5" customHeight="1" x14ac:dyDescent="0.2">
      <c r="A152" s="103" t="s">
        <v>106</v>
      </c>
      <c r="B152" s="41" t="s">
        <v>84</v>
      </c>
      <c r="C152" s="71" t="s">
        <v>490</v>
      </c>
      <c r="D152" s="90">
        <f t="shared" si="17"/>
        <v>1362900</v>
      </c>
      <c r="E152" s="92">
        <f t="shared" si="17"/>
        <v>0</v>
      </c>
      <c r="F152" s="70">
        <f t="shared" si="13"/>
        <v>1362900</v>
      </c>
    </row>
    <row r="153" spans="1:6" ht="51.75" customHeight="1" x14ac:dyDescent="0.2">
      <c r="A153" s="103" t="s">
        <v>108</v>
      </c>
      <c r="B153" s="41" t="s">
        <v>84</v>
      </c>
      <c r="C153" s="71" t="s">
        <v>489</v>
      </c>
      <c r="D153" s="90">
        <f t="shared" si="17"/>
        <v>1362900</v>
      </c>
      <c r="E153" s="92">
        <f t="shared" si="17"/>
        <v>0</v>
      </c>
      <c r="F153" s="70">
        <f t="shared" si="13"/>
        <v>1362900</v>
      </c>
    </row>
    <row r="154" spans="1:6" ht="30" customHeight="1" x14ac:dyDescent="0.2">
      <c r="A154" s="103" t="s">
        <v>448</v>
      </c>
      <c r="B154" s="41" t="s">
        <v>84</v>
      </c>
      <c r="C154" s="71" t="s">
        <v>488</v>
      </c>
      <c r="D154" s="90">
        <v>1362900</v>
      </c>
      <c r="E154" s="92">
        <v>0</v>
      </c>
      <c r="F154" s="70">
        <f t="shared" si="13"/>
        <v>1362900</v>
      </c>
    </row>
    <row r="155" spans="1:6" ht="69.75" customHeight="1" x14ac:dyDescent="0.2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 x14ac:dyDescent="0.2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 x14ac:dyDescent="0.2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 x14ac:dyDescent="0.2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 x14ac:dyDescent="0.2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 x14ac:dyDescent="0.2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 x14ac:dyDescent="0.2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 x14ac:dyDescent="0.2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 x14ac:dyDescent="0.2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 x14ac:dyDescent="0.2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 x14ac:dyDescent="0.2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 x14ac:dyDescent="0.2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136">
        <f t="shared" ref="E166:E172" si="19">E167</f>
        <v>2500</v>
      </c>
      <c r="F166" s="70">
        <f t="shared" si="13"/>
        <v>27500</v>
      </c>
    </row>
    <row r="167" spans="1:6" ht="45" customHeight="1" x14ac:dyDescent="0.2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136">
        <f t="shared" si="19"/>
        <v>2500</v>
      </c>
      <c r="F167" s="70">
        <f t="shared" si="13"/>
        <v>27500</v>
      </c>
    </row>
    <row r="168" spans="1:6" ht="55.5" customHeight="1" x14ac:dyDescent="0.2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136">
        <f t="shared" si="19"/>
        <v>2500</v>
      </c>
      <c r="F168" s="70">
        <f t="shared" si="13"/>
        <v>27500</v>
      </c>
    </row>
    <row r="169" spans="1:6" ht="63.75" customHeight="1" x14ac:dyDescent="0.2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136">
        <f t="shared" si="19"/>
        <v>2500</v>
      </c>
      <c r="F169" s="70">
        <f t="shared" si="13"/>
        <v>27500</v>
      </c>
    </row>
    <row r="170" spans="1:6" ht="165" customHeight="1" x14ac:dyDescent="0.2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136">
        <f t="shared" si="19"/>
        <v>2500</v>
      </c>
      <c r="F170" s="70">
        <f t="shared" si="13"/>
        <v>27500</v>
      </c>
    </row>
    <row r="171" spans="1:6" ht="46.5" customHeight="1" x14ac:dyDescent="0.2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136">
        <f t="shared" si="19"/>
        <v>2500</v>
      </c>
      <c r="F171" s="70">
        <f t="shared" si="13"/>
        <v>27500</v>
      </c>
    </row>
    <row r="172" spans="1:6" ht="49.5" customHeight="1" x14ac:dyDescent="0.2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136">
        <f t="shared" si="19"/>
        <v>2500</v>
      </c>
      <c r="F172" s="70">
        <f t="shared" si="13"/>
        <v>27500</v>
      </c>
    </row>
    <row r="173" spans="1:6" ht="24.6" customHeight="1" x14ac:dyDescent="0.2">
      <c r="A173" s="103" t="s">
        <v>448</v>
      </c>
      <c r="B173" s="41" t="s">
        <v>84</v>
      </c>
      <c r="C173" s="71" t="s">
        <v>309</v>
      </c>
      <c r="D173" s="90">
        <v>30000</v>
      </c>
      <c r="E173" s="136">
        <v>2500</v>
      </c>
      <c r="F173" s="70">
        <f t="shared" si="13"/>
        <v>27500</v>
      </c>
    </row>
    <row r="174" spans="1:6" ht="17.25" customHeight="1" x14ac:dyDescent="0.2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433466.99</v>
      </c>
      <c r="F174" s="140">
        <f t="shared" si="13"/>
        <v>542333.01</v>
      </c>
    </row>
    <row r="175" spans="1:6" ht="25.5" customHeight="1" x14ac:dyDescent="0.2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433466.99</v>
      </c>
      <c r="F175" s="140">
        <f t="shared" si="13"/>
        <v>542333.01</v>
      </c>
    </row>
    <row r="176" spans="1:6" ht="57" customHeight="1" x14ac:dyDescent="0.2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433466.99</v>
      </c>
      <c r="F176" s="140">
        <f t="shared" si="13"/>
        <v>542333.01</v>
      </c>
    </row>
    <row r="177" spans="1:6" ht="23.25" customHeight="1" x14ac:dyDescent="0.2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433466.99</v>
      </c>
      <c r="F177" s="140">
        <f t="shared" si="13"/>
        <v>542333.01</v>
      </c>
    </row>
    <row r="178" spans="1:6" ht="99" customHeight="1" x14ac:dyDescent="0.2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433466.99</v>
      </c>
      <c r="F178" s="140">
        <f t="shared" si="13"/>
        <v>542333.01</v>
      </c>
    </row>
    <row r="179" spans="1:6" ht="55.5" customHeight="1" x14ac:dyDescent="0.2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433466.99</v>
      </c>
      <c r="F179" s="140">
        <f t="shared" si="13"/>
        <v>542333.01</v>
      </c>
    </row>
    <row r="180" spans="1:6" ht="22.5" customHeight="1" x14ac:dyDescent="0.2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433466.99</v>
      </c>
      <c r="F180" s="140">
        <f t="shared" si="13"/>
        <v>542333.01</v>
      </c>
    </row>
    <row r="181" spans="1:6" ht="82.5" customHeight="1" x14ac:dyDescent="0.2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433466.99</v>
      </c>
      <c r="F181" s="140">
        <f t="shared" si="13"/>
        <v>542333.01</v>
      </c>
    </row>
    <row r="182" spans="1:6" ht="14.25" x14ac:dyDescent="0.2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136">
        <f t="shared" ref="E182:E188" si="23">E183</f>
        <v>39385.86</v>
      </c>
      <c r="F182" s="70">
        <f t="shared" si="13"/>
        <v>37514.14</v>
      </c>
    </row>
    <row r="183" spans="1:6" ht="24.75" customHeight="1" x14ac:dyDescent="0.2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136">
        <f t="shared" si="23"/>
        <v>39385.86</v>
      </c>
      <c r="F183" s="70">
        <f t="shared" si="13"/>
        <v>37514.14</v>
      </c>
    </row>
    <row r="184" spans="1:6" ht="59.25" customHeight="1" x14ac:dyDescent="0.2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136">
        <f t="shared" si="23"/>
        <v>39385.86</v>
      </c>
      <c r="F184" s="70">
        <f t="shared" si="13"/>
        <v>37514.14</v>
      </c>
    </row>
    <row r="185" spans="1:6" ht="94.5" customHeight="1" x14ac:dyDescent="0.2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136">
        <f t="shared" si="23"/>
        <v>39385.86</v>
      </c>
      <c r="F185" s="70">
        <f t="shared" si="13"/>
        <v>37514.14</v>
      </c>
    </row>
    <row r="186" spans="1:6" ht="171" customHeight="1" x14ac:dyDescent="0.2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136">
        <f t="shared" si="23"/>
        <v>39385.86</v>
      </c>
      <c r="F186" s="70">
        <f t="shared" si="13"/>
        <v>37514.14</v>
      </c>
    </row>
    <row r="187" spans="1:6" ht="34.5" customHeight="1" x14ac:dyDescent="0.2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136">
        <f t="shared" si="23"/>
        <v>39385.86</v>
      </c>
      <c r="F187" s="70">
        <f t="shared" si="13"/>
        <v>37514.14</v>
      </c>
    </row>
    <row r="188" spans="1:6" ht="34.5" customHeight="1" x14ac:dyDescent="0.2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136">
        <f t="shared" si="23"/>
        <v>39385.86</v>
      </c>
      <c r="F188" s="70">
        <f t="shared" si="13"/>
        <v>37514.14</v>
      </c>
    </row>
    <row r="189" spans="1:6" ht="30" customHeight="1" x14ac:dyDescent="0.2">
      <c r="A189" s="104" t="s">
        <v>474</v>
      </c>
      <c r="B189" s="41" t="s">
        <v>84</v>
      </c>
      <c r="C189" s="71" t="s">
        <v>457</v>
      </c>
      <c r="D189" s="90">
        <v>76900</v>
      </c>
      <c r="E189" s="136">
        <v>39385.86</v>
      </c>
      <c r="F189" s="70">
        <f t="shared" si="13"/>
        <v>37514.14</v>
      </c>
    </row>
    <row r="190" spans="1:6" ht="14.25" x14ac:dyDescent="0.2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 x14ac:dyDescent="0.2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 x14ac:dyDescent="0.2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 x14ac:dyDescent="0.2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 x14ac:dyDescent="0.2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 x14ac:dyDescent="0.2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 x14ac:dyDescent="0.2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 x14ac:dyDescent="0.2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 x14ac:dyDescent="0.2">
      <c r="A198" s="111"/>
      <c r="B198" s="74"/>
      <c r="C198" s="43"/>
      <c r="D198" s="94"/>
      <c r="E198" s="95"/>
      <c r="F198" s="75"/>
    </row>
    <row r="199" spans="1:6" ht="27.75" customHeight="1" x14ac:dyDescent="0.2">
      <c r="A199" s="112" t="s">
        <v>348</v>
      </c>
      <c r="B199" s="44" t="s">
        <v>349</v>
      </c>
      <c r="C199" s="45" t="s">
        <v>85</v>
      </c>
      <c r="D199" s="80">
        <f>Доходы!D19-Расходы!D13</f>
        <v>-2745400</v>
      </c>
      <c r="E199" s="80">
        <f>Доходы!E19-Расходы!E13</f>
        <v>-855798.98000000045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D18" sqref="D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79" t="s">
        <v>351</v>
      </c>
      <c r="B1" s="179"/>
      <c r="C1" s="179"/>
      <c r="D1" s="179"/>
      <c r="E1" s="179"/>
      <c r="F1" s="179"/>
    </row>
    <row r="2" spans="1:6" ht="13.15" customHeight="1" x14ac:dyDescent="0.25">
      <c r="A2" s="166" t="s">
        <v>352</v>
      </c>
      <c r="B2" s="166"/>
      <c r="C2" s="166"/>
      <c r="D2" s="166"/>
      <c r="E2" s="166"/>
      <c r="F2" s="166"/>
    </row>
    <row r="3" spans="1:6" ht="9" customHeight="1" x14ac:dyDescent="0.2">
      <c r="A3" s="5"/>
      <c r="B3" s="47"/>
      <c r="C3" s="28"/>
      <c r="D3" s="10"/>
      <c r="E3" s="10"/>
      <c r="F3" s="28"/>
    </row>
    <row r="4" spans="1:6" ht="13.9" customHeight="1" x14ac:dyDescent="0.2">
      <c r="A4" s="160" t="s">
        <v>18</v>
      </c>
      <c r="B4" s="154" t="s">
        <v>19</v>
      </c>
      <c r="C4" s="171" t="s">
        <v>353</v>
      </c>
      <c r="D4" s="157" t="s">
        <v>21</v>
      </c>
      <c r="E4" s="157" t="s">
        <v>22</v>
      </c>
      <c r="F4" s="163" t="s">
        <v>23</v>
      </c>
    </row>
    <row r="5" spans="1:6" ht="4.9000000000000004" customHeight="1" x14ac:dyDescent="0.2">
      <c r="A5" s="161"/>
      <c r="B5" s="155"/>
      <c r="C5" s="172"/>
      <c r="D5" s="158"/>
      <c r="E5" s="158"/>
      <c r="F5" s="164"/>
    </row>
    <row r="6" spans="1:6" ht="6" customHeight="1" x14ac:dyDescent="0.2">
      <c r="A6" s="161"/>
      <c r="B6" s="155"/>
      <c r="C6" s="172"/>
      <c r="D6" s="158"/>
      <c r="E6" s="158"/>
      <c r="F6" s="164"/>
    </row>
    <row r="7" spans="1:6" ht="4.9000000000000004" customHeight="1" x14ac:dyDescent="0.2">
      <c r="A7" s="161"/>
      <c r="B7" s="155"/>
      <c r="C7" s="172"/>
      <c r="D7" s="158"/>
      <c r="E7" s="158"/>
      <c r="F7" s="164"/>
    </row>
    <row r="8" spans="1:6" ht="6" customHeight="1" x14ac:dyDescent="0.2">
      <c r="A8" s="161"/>
      <c r="B8" s="155"/>
      <c r="C8" s="172"/>
      <c r="D8" s="158"/>
      <c r="E8" s="158"/>
      <c r="F8" s="164"/>
    </row>
    <row r="9" spans="1:6" ht="6" customHeight="1" x14ac:dyDescent="0.2">
      <c r="A9" s="161"/>
      <c r="B9" s="155"/>
      <c r="C9" s="172"/>
      <c r="D9" s="158"/>
      <c r="E9" s="158"/>
      <c r="F9" s="164"/>
    </row>
    <row r="10" spans="1:6" ht="18" customHeight="1" x14ac:dyDescent="0.2">
      <c r="A10" s="162"/>
      <c r="B10" s="156"/>
      <c r="C10" s="180"/>
      <c r="D10" s="159"/>
      <c r="E10" s="159"/>
      <c r="F10" s="16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81" t="s">
        <v>354</v>
      </c>
      <c r="B12" s="48" t="s">
        <v>355</v>
      </c>
      <c r="C12" s="49" t="s">
        <v>85</v>
      </c>
      <c r="D12" s="115">
        <f>D18</f>
        <v>2745400</v>
      </c>
      <c r="E12" s="85">
        <f>E18</f>
        <v>855798.98000000045</v>
      </c>
      <c r="F12" s="72" t="s">
        <v>85</v>
      </c>
    </row>
    <row r="13" spans="1:6" x14ac:dyDescent="0.2">
      <c r="A13" s="82" t="s">
        <v>30</v>
      </c>
      <c r="B13" s="51"/>
      <c r="C13" s="52"/>
      <c r="D13" s="96"/>
      <c r="E13" s="96"/>
      <c r="F13" s="53"/>
    </row>
    <row r="14" spans="1:6" ht="24.6" customHeight="1" x14ac:dyDescent="0.2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 x14ac:dyDescent="0.2">
      <c r="A15" s="83" t="s">
        <v>358</v>
      </c>
      <c r="B15" s="51"/>
      <c r="C15" s="52"/>
      <c r="D15" s="96"/>
      <c r="E15" s="96"/>
      <c r="F15" s="53"/>
    </row>
    <row r="16" spans="1:6" ht="24.6" customHeight="1" x14ac:dyDescent="0.2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 x14ac:dyDescent="0.2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 x14ac:dyDescent="0.2">
      <c r="A18" s="81" t="s">
        <v>361</v>
      </c>
      <c r="B18" s="48" t="s">
        <v>362</v>
      </c>
      <c r="C18" s="84" t="s">
        <v>395</v>
      </c>
      <c r="D18" s="151">
        <f>D19+D23</f>
        <v>2745400</v>
      </c>
      <c r="E18" s="85">
        <f>E19+E23</f>
        <v>855798.98000000045</v>
      </c>
      <c r="F18" s="50" t="s">
        <v>37</v>
      </c>
    </row>
    <row r="19" spans="1:6" ht="19.5" customHeight="1" x14ac:dyDescent="0.2">
      <c r="A19" s="81" t="s">
        <v>478</v>
      </c>
      <c r="B19" s="48" t="s">
        <v>363</v>
      </c>
      <c r="C19" s="84" t="s">
        <v>394</v>
      </c>
      <c r="D19" s="85">
        <f t="shared" ref="D19:E21" si="0">D20</f>
        <v>-12287100</v>
      </c>
      <c r="E19" s="85">
        <f t="shared" si="0"/>
        <v>-4485232.3899999997</v>
      </c>
      <c r="F19" s="50" t="s">
        <v>350</v>
      </c>
    </row>
    <row r="20" spans="1:6" ht="24" customHeight="1" x14ac:dyDescent="0.2">
      <c r="A20" s="76" t="s">
        <v>364</v>
      </c>
      <c r="B20" s="24" t="s">
        <v>363</v>
      </c>
      <c r="C20" s="84" t="s">
        <v>393</v>
      </c>
      <c r="D20" s="85">
        <f t="shared" si="0"/>
        <v>-12287100</v>
      </c>
      <c r="E20" s="85">
        <f t="shared" si="0"/>
        <v>-4485232.3899999997</v>
      </c>
      <c r="F20" s="42" t="s">
        <v>350</v>
      </c>
    </row>
    <row r="21" spans="1:6" ht="30.75" customHeight="1" x14ac:dyDescent="0.2">
      <c r="A21" s="76" t="s">
        <v>365</v>
      </c>
      <c r="B21" s="24" t="s">
        <v>363</v>
      </c>
      <c r="C21" s="84" t="s">
        <v>392</v>
      </c>
      <c r="D21" s="85">
        <f t="shared" si="0"/>
        <v>-12287100</v>
      </c>
      <c r="E21" s="85">
        <f t="shared" si="0"/>
        <v>-4485232.3899999997</v>
      </c>
      <c r="F21" s="42" t="s">
        <v>350</v>
      </c>
    </row>
    <row r="22" spans="1:6" ht="31.5" customHeight="1" x14ac:dyDescent="0.2">
      <c r="A22" s="76" t="s">
        <v>366</v>
      </c>
      <c r="B22" s="24" t="s">
        <v>363</v>
      </c>
      <c r="C22" s="84" t="s">
        <v>391</v>
      </c>
      <c r="D22" s="85">
        <v>-12287100</v>
      </c>
      <c r="E22" s="85">
        <v>-4485232.3899999997</v>
      </c>
      <c r="F22" s="42" t="s">
        <v>350</v>
      </c>
    </row>
    <row r="23" spans="1:6" ht="19.5" customHeight="1" x14ac:dyDescent="0.2">
      <c r="A23" s="81" t="s">
        <v>479</v>
      </c>
      <c r="B23" s="48" t="s">
        <v>367</v>
      </c>
      <c r="C23" s="84" t="s">
        <v>390</v>
      </c>
      <c r="D23" s="85">
        <f t="shared" ref="D23:E25" si="1">D24</f>
        <v>15032500</v>
      </c>
      <c r="E23" s="85">
        <f t="shared" si="1"/>
        <v>5341031.37</v>
      </c>
      <c r="F23" s="50" t="s">
        <v>350</v>
      </c>
    </row>
    <row r="24" spans="1:6" ht="24.6" customHeight="1" x14ac:dyDescent="0.2">
      <c r="A24" s="76" t="s">
        <v>368</v>
      </c>
      <c r="B24" s="24" t="s">
        <v>367</v>
      </c>
      <c r="C24" s="84" t="s">
        <v>389</v>
      </c>
      <c r="D24" s="85">
        <f t="shared" si="1"/>
        <v>15032500</v>
      </c>
      <c r="E24" s="85">
        <f t="shared" si="1"/>
        <v>5341031.37</v>
      </c>
      <c r="F24" s="42" t="s">
        <v>350</v>
      </c>
    </row>
    <row r="25" spans="1:6" ht="27" customHeight="1" x14ac:dyDescent="0.2">
      <c r="A25" s="76" t="s">
        <v>369</v>
      </c>
      <c r="B25" s="24" t="s">
        <v>367</v>
      </c>
      <c r="C25" s="84" t="s">
        <v>388</v>
      </c>
      <c r="D25" s="85">
        <f t="shared" si="1"/>
        <v>15032500</v>
      </c>
      <c r="E25" s="85">
        <f t="shared" si="1"/>
        <v>5341031.37</v>
      </c>
      <c r="F25" s="42" t="s">
        <v>350</v>
      </c>
    </row>
    <row r="26" spans="1:6" ht="27" customHeight="1" x14ac:dyDescent="0.2">
      <c r="A26" s="76" t="s">
        <v>370</v>
      </c>
      <c r="B26" s="24" t="s">
        <v>367</v>
      </c>
      <c r="C26" s="84" t="s">
        <v>387</v>
      </c>
      <c r="D26" s="85">
        <v>15032500</v>
      </c>
      <c r="E26" s="85">
        <v>5341031.37</v>
      </c>
      <c r="F26" s="42" t="s">
        <v>350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8" spans="1:6" ht="57.75" customHeight="1" x14ac:dyDescent="0.2"/>
    <row r="33" spans="1:6" ht="12.75" customHeight="1" x14ac:dyDescent="0.2">
      <c r="B33" s="178" t="s">
        <v>396</v>
      </c>
      <c r="C33" s="178"/>
    </row>
    <row r="36" spans="1:6" ht="12.75" customHeight="1" x14ac:dyDescent="0.2">
      <c r="B36" s="178"/>
      <c r="C36" s="178"/>
    </row>
    <row r="38" spans="1:6" ht="15.75" customHeight="1" x14ac:dyDescent="0.2"/>
    <row r="39" spans="1:6" ht="12.75" customHeight="1" x14ac:dyDescent="0.2">
      <c r="A39" s="86" t="s">
        <v>517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25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2022-05-11T05:29:44Z</cp:lastPrinted>
  <dcterms:created xsi:type="dcterms:W3CDTF">2021-04-07T11:16:22Z</dcterms:created>
  <dcterms:modified xsi:type="dcterms:W3CDTF">2022-07-06T08:53:46Z</dcterms:modified>
</cp:coreProperties>
</file>